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2"/>
  </bookViews>
  <sheets>
    <sheet name="SAŽETAK" sheetId="8" r:id="rId1"/>
    <sheet name=" Račun prihoda i rashoda" sheetId="3" r:id="rId2"/>
    <sheet name="Rashodi prema funkcijskoj kl" sheetId="5" r:id="rId3"/>
    <sheet name="Račun financiranja" sheetId="6" r:id="rId4"/>
    <sheet name="Višak-manjak" sheetId="11" r:id="rId5"/>
    <sheet name="POSEBNI DIO" sheetId="7" r:id="rId6"/>
    <sheet name="Sheet1" sheetId="9" r:id="rId7"/>
  </sheets>
  <calcPr calcId="144525"/>
</workbook>
</file>

<file path=xl/sharedStrings.xml><?xml version="1.0" encoding="utf-8"?>
<sst xmlns="http://schemas.openxmlformats.org/spreadsheetml/2006/main" count="310" uniqueCount="111">
  <si>
    <t>Članak 1.</t>
  </si>
  <si>
    <t>I. OPĆI DIO</t>
  </si>
  <si>
    <t>A) SAŽETAK RAČUNA PRIHODA I RASHODA</t>
  </si>
  <si>
    <t>EUR/KN*</t>
  </si>
  <si>
    <t>Brojčana oznaka i naziv</t>
  </si>
  <si>
    <t>Izvršenje 
2021.**</t>
  </si>
  <si>
    <t>Plan 
2022.**</t>
  </si>
  <si>
    <t>Plan 
za 2023.</t>
  </si>
  <si>
    <t>Projekcija 
za 2024.</t>
  </si>
  <si>
    <t>Projekcija 
za 2025.</t>
  </si>
  <si>
    <t>EUR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</si>
  <si>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</si>
  <si>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</si>
  <si>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</si>
  <si>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</si>
  <si>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</si>
  <si>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</si>
  <si>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</si>
  <si>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KN</t>
  </si>
  <si>
    <t>B) SAŽETAK RAČUNA FINANCIRANJA</t>
  </si>
  <si>
    <t>Izvršenje 
2021.</t>
  </si>
  <si>
    <t>Plan 
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</si>
  <si>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</si>
  <si>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</si>
  <si>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</si>
  <si>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</si>
  <si>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</si>
  <si>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</si>
  <si>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</si>
  <si>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charset val="238"/>
      </rPr>
      <t>RAZLIKA</t>
    </r>
    <r>
      <rPr>
        <b/>
        <sz val="11"/>
        <color indexed="8"/>
        <rFont val="Times New Roman"/>
        <charset val="238"/>
      </rPr>
      <t xml:space="preserve"> VIŠAK / MANJAK IZ PRETHODNE(IH) GODINE KOJI ĆE SE RASPOREDITI / POKRITI</t>
    </r>
  </si>
  <si>
    <t>UKUPNO FINANCIJSKI PLAN (A.+B.+C.)</t>
  </si>
  <si>
    <t>Naziv</t>
  </si>
  <si>
    <t>PRIHODI, PRIMICI I VIŠAK</t>
  </si>
  <si>
    <t>RASHODI, IZDACI I MANJAK</t>
  </si>
  <si>
    <t>RAZLIKA</t>
  </si>
  <si>
    <r>
      <rPr>
        <b/>
        <i/>
        <sz val="12"/>
        <color indexed="8"/>
        <rFont val="Times New Roman"/>
        <charset val="238"/>
      </rP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12"/>
        <color indexed="8"/>
        <rFont val="Times New Roman"/>
        <charset val="238"/>
      </rPr>
      <t>u kunama i u eurima</t>
    </r>
    <r>
      <rPr>
        <b/>
        <i/>
        <sz val="12"/>
        <color indexed="8"/>
        <rFont val="Times New Roman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</si>
  <si>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</si>
  <si>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</si>
  <si>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Članak 2.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</si>
  <si>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</si>
  <si>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</si>
  <si>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</si>
  <si>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</si>
  <si>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</si>
  <si>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</si>
  <si>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Izvršenje 2021.</t>
  </si>
  <si>
    <t>Plan 2022.</t>
  </si>
  <si>
    <t>Plan za 2023.</t>
  </si>
  <si>
    <t>Pomoći iz inozemstva i od subjekata unutar općeg proračuna</t>
  </si>
  <si>
    <t>4.6.</t>
  </si>
  <si>
    <t>JVP-prihodi od pomoći</t>
  </si>
  <si>
    <t>Prihod od imovine</t>
  </si>
  <si>
    <t>2.2.</t>
  </si>
  <si>
    <t>JVP-prihod od kamata</t>
  </si>
  <si>
    <t>Prihod od prodaje proizvoda, robe i pruženih usluga</t>
  </si>
  <si>
    <t>JVP-vlastiti prihod</t>
  </si>
  <si>
    <t>5.2.</t>
  </si>
  <si>
    <t>JVP-prihod od donacije</t>
  </si>
  <si>
    <t>Prihod iz nadležnog proračuna i od HZZO-a temeljem ugovornih obveza</t>
  </si>
  <si>
    <t>1.1.</t>
  </si>
  <si>
    <t>GRAD SAMOBOR-Opći prihodi i primice</t>
  </si>
  <si>
    <t>3.1.</t>
  </si>
  <si>
    <t>GRAD SAMOBOR-Posebne namjene</t>
  </si>
  <si>
    <t>RASHODI POSLOVANJA</t>
  </si>
  <si>
    <t>Naziv rashoda</t>
  </si>
  <si>
    <t>Rashodi za zaposlene</t>
  </si>
  <si>
    <t>GRAD SAMOBOR-Opći prihodi i primici</t>
  </si>
  <si>
    <t>GRAD SAMOBOR-posebne namjene</t>
  </si>
  <si>
    <t>Materijalni rashodi</t>
  </si>
  <si>
    <t>JVP-Vlastiti prihod</t>
  </si>
  <si>
    <t>JVP-Prihodi od pomoći</t>
  </si>
  <si>
    <t>JVP-Prihodi od donacije</t>
  </si>
  <si>
    <t>Financijski rashodi</t>
  </si>
  <si>
    <t>Rashodi za nabavu proizvedene dugotrajne imovine</t>
  </si>
  <si>
    <t>GRAD SAMOBOR-Opći prihodi i primicei</t>
  </si>
  <si>
    <t>JVP-Prihodi do donacije</t>
  </si>
  <si>
    <t>Članak 3.</t>
  </si>
  <si>
    <t>RASHODI PREMA FUNKCIJSKOJ KLASIFIKACIJI</t>
  </si>
  <si>
    <t>BROJČANA OZNAKA I NAZIV</t>
  </si>
  <si>
    <t>UKUPNI RASHODI</t>
  </si>
  <si>
    <t>03 Javni red i sigurnost</t>
  </si>
  <si>
    <t>032 Usluge protupožarne zaštite</t>
  </si>
  <si>
    <t>Članak 4.</t>
  </si>
  <si>
    <t>B. RAČUN FINANCIRANJA</t>
  </si>
  <si>
    <t>Članak 5.</t>
  </si>
  <si>
    <t>C) PRENESENI VIŠAK/MANJAK PRIHODA NAD RASHODIMA</t>
  </si>
  <si>
    <t>Vlastiti izvori</t>
  </si>
  <si>
    <t>Rezultat poslovanja</t>
  </si>
  <si>
    <t>Višak prihoda</t>
  </si>
  <si>
    <t>JAVNA VATROGASNA POSTROJBA- VLASTITI PRIHODI</t>
  </si>
  <si>
    <t>JAVNA VATROGASNA POSTROJBA - PRIHODI OD POMOĆI</t>
  </si>
  <si>
    <t>Manjak prihoda</t>
  </si>
  <si>
    <t>Članak 6.</t>
  </si>
  <si>
    <t>II. POSEBNI DIO</t>
  </si>
  <si>
    <t>Šifra</t>
  </si>
  <si>
    <t>27126 Javna vatrogasna postrojba Grada Samobora</t>
  </si>
  <si>
    <t>Program 3035 ZAŠTITA OD POŽARA I CIVILNA ZAŠTITA</t>
  </si>
  <si>
    <t>Aktivnost A303501 Rashodi za zaposlene</t>
  </si>
  <si>
    <t>Izvor 1.1. GRAD SAMOBOR-  Opći prihodi i  primici</t>
  </si>
  <si>
    <t>3 Rashodi poslovanja</t>
  </si>
  <si>
    <t>31 Rashodi za zaposlene</t>
  </si>
  <si>
    <t>32 Materijalni rashodi</t>
  </si>
  <si>
    <t>Izvor 3.1. GRAD SAMOBOR-POSEBNE NAMJENE</t>
  </si>
  <si>
    <t>Aktivnost A303502 Materijalni rashodi</t>
  </si>
  <si>
    <t>34 Financijski rashodi</t>
  </si>
  <si>
    <t>Izvor 4.6. JAVNA VATROGASNA POSTROJBA - PRIHODI OD POMOĆI</t>
  </si>
  <si>
    <t>Izvor 5.2. JAVNA VATROGASNA POSTROJBA-PRIHODI OD DONACIJA</t>
  </si>
  <si>
    <t>Kapitalni projekt K303501 Nabava opreme i vozila</t>
  </si>
  <si>
    <t>4 Rashodi za nabavu nefinancijske imovine</t>
  </si>
  <si>
    <t>42 Rashodi za nabavu proizvedene dugotrajne imovine</t>
  </si>
  <si>
    <t>Izvor 2.2. JAVNA VATROGASNA POSTROJBA- VLASTITI PRIHODI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</si>
</sst>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178" formatCode="#,##0.00_ ;\-#,##0.00\ "/>
    <numFmt numFmtId="179" formatCode="#,##0_ ;\-#,##0\ "/>
    <numFmt numFmtId="180" formatCode="#,##0.00\ &quot;kn&quot;;\-#,##0.00\ &quot;kn&quot;"/>
    <numFmt numFmtId="181" formatCode="0.00_ ;\-0.00\ "/>
  </numFmts>
  <fonts count="56">
    <font>
      <sz val="11"/>
      <color theme="1"/>
      <name val="Calibri"/>
      <charset val="238"/>
      <scheme val="minor"/>
    </font>
    <font>
      <b/>
      <sz val="12"/>
      <color indexed="8"/>
      <name val="Arial"/>
      <charset val="238"/>
    </font>
    <font>
      <b/>
      <sz val="14"/>
      <color indexed="8"/>
      <name val="Arial"/>
      <charset val="238"/>
    </font>
    <font>
      <sz val="10"/>
      <color indexed="8"/>
      <name val="Arial"/>
      <charset val="238"/>
    </font>
    <font>
      <sz val="12"/>
      <color theme="1"/>
      <name val="Calibri"/>
      <charset val="238"/>
      <scheme val="minor"/>
    </font>
    <font>
      <b/>
      <sz val="10"/>
      <color indexed="8"/>
      <name val="Arial"/>
      <charset val="238"/>
    </font>
    <font>
      <sz val="10"/>
      <color theme="1"/>
      <name val="Calibri"/>
      <charset val="238"/>
      <scheme val="minor"/>
    </font>
    <font>
      <b/>
      <sz val="10"/>
      <color indexed="9"/>
      <name val="Arial"/>
      <charset val="134"/>
    </font>
    <font>
      <b/>
      <sz val="10"/>
      <color indexed="8"/>
      <name val="Arial"/>
      <charset val="134"/>
    </font>
    <font>
      <b/>
      <sz val="10"/>
      <name val="Arial"/>
      <charset val="134"/>
    </font>
    <font>
      <b/>
      <sz val="11"/>
      <color theme="1"/>
      <name val="Calibri"/>
      <charset val="238"/>
      <scheme val="minor"/>
    </font>
    <font>
      <b/>
      <sz val="12"/>
      <color theme="1"/>
      <name val="Arial"/>
      <charset val="238"/>
    </font>
    <font>
      <b/>
      <sz val="11"/>
      <color indexed="8"/>
      <name val="Times New Roman"/>
      <charset val="238"/>
    </font>
    <font>
      <sz val="11"/>
      <color theme="1"/>
      <name val="Times New Roman"/>
      <charset val="238"/>
    </font>
    <font>
      <b/>
      <sz val="12"/>
      <color indexed="8"/>
      <name val="Times New Roman"/>
      <charset val="238"/>
    </font>
    <font>
      <sz val="12"/>
      <color indexed="8"/>
      <name val="Times New Roman"/>
      <charset val="238"/>
    </font>
    <font>
      <b/>
      <sz val="10"/>
      <color indexed="8"/>
      <name val="Times New Roman"/>
      <charset val="238"/>
    </font>
    <font>
      <sz val="10"/>
      <color indexed="8"/>
      <name val="Times New Roman"/>
      <charset val="238"/>
    </font>
    <font>
      <sz val="11"/>
      <color indexed="8"/>
      <name val="Times New Roman"/>
      <charset val="238"/>
    </font>
    <font>
      <sz val="12"/>
      <color indexed="8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i/>
      <sz val="10"/>
      <name val="Arial"/>
      <charset val="238"/>
    </font>
    <font>
      <i/>
      <sz val="10"/>
      <name val="Arial"/>
      <charset val="238"/>
    </font>
    <font>
      <sz val="12"/>
      <color theme="1"/>
      <name val="Times New Roman"/>
      <charset val="238"/>
    </font>
    <font>
      <b/>
      <sz val="12"/>
      <color theme="1"/>
      <name val="Times New Roman"/>
      <charset val="238"/>
    </font>
    <font>
      <b/>
      <sz val="11"/>
      <name val="Times New Roman"/>
      <charset val="238"/>
    </font>
    <font>
      <sz val="11"/>
      <name val="Times New Roman"/>
      <charset val="238"/>
    </font>
    <font>
      <sz val="11"/>
      <color rgb="FF000000"/>
      <name val="Times New Roman"/>
      <charset val="238"/>
    </font>
    <font>
      <b/>
      <sz val="12"/>
      <name val="Times New Roman"/>
      <charset val="238"/>
    </font>
    <font>
      <sz val="12"/>
      <name val="Times New Roman"/>
      <charset val="238"/>
    </font>
    <font>
      <b/>
      <sz val="9"/>
      <color theme="1"/>
      <name val="Times New Roman"/>
      <charset val="238"/>
    </font>
    <font>
      <sz val="12"/>
      <color rgb="FFFF0000"/>
      <name val="Times New Roman"/>
      <charset val="238"/>
    </font>
    <font>
      <b/>
      <i/>
      <sz val="12"/>
      <color indexed="8"/>
      <name val="Times New Roman"/>
      <charset val="238"/>
    </font>
    <font>
      <sz val="10"/>
      <color rgb="FF000000"/>
      <name val="Arial"/>
      <charset val="238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i/>
      <u/>
      <sz val="12"/>
      <color indexed="8"/>
      <name val="Times New Roman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6" fillId="13" borderId="0" applyNumberFormat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42" fontId="38" fillId="0" borderId="0" applyFont="0" applyFill="0" applyBorder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8" borderId="14" applyNumberFormat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38" fillId="19" borderId="16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26" borderId="13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48" fillId="14" borderId="1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14" borderId="13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0" borderId="0"/>
    <xf numFmtId="0" fontId="36" fillId="2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</cellStyleXfs>
  <cellXfs count="1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0" xfId="0" applyFont="1" applyFill="1"/>
    <xf numFmtId="4" fontId="7" fillId="3" borderId="0" xfId="0" applyNumberFormat="1" applyFont="1" applyFill="1"/>
    <xf numFmtId="0" fontId="8" fillId="4" borderId="0" xfId="0" applyFont="1" applyFill="1"/>
    <xf numFmtId="4" fontId="8" fillId="4" borderId="0" xfId="0" applyNumberFormat="1" applyFont="1" applyFill="1"/>
    <xf numFmtId="0" fontId="8" fillId="5" borderId="0" xfId="0" applyFont="1" applyFill="1"/>
    <xf numFmtId="4" fontId="8" fillId="5" borderId="0" xfId="0" applyNumberFormat="1" applyFont="1" applyFill="1"/>
    <xf numFmtId="0" fontId="8" fillId="6" borderId="0" xfId="0" applyFont="1" applyFill="1"/>
    <xf numFmtId="4" fontId="8" fillId="6" borderId="0" xfId="0" applyNumberFormat="1" applyFont="1" applyFill="1"/>
    <xf numFmtId="4" fontId="9" fillId="0" borderId="0" xfId="0" applyNumberFormat="1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0" fontId="13" fillId="8" borderId="4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 vertical="center"/>
    </xf>
    <xf numFmtId="3" fontId="18" fillId="8" borderId="4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center" vertical="top" wrapText="1"/>
    </xf>
    <xf numFmtId="0" fontId="18" fillId="8" borderId="2" xfId="0" applyFont="1" applyFill="1" applyBorder="1" applyAlignment="1">
      <alignment horizontal="center" vertical="top" wrapText="1"/>
    </xf>
    <xf numFmtId="0" fontId="18" fillId="8" borderId="3" xfId="0" applyFont="1" applyFill="1" applyBorder="1" applyAlignment="1">
      <alignment horizontal="center" vertical="top" wrapText="1"/>
    </xf>
    <xf numFmtId="0" fontId="18" fillId="8" borderId="2" xfId="0" applyFont="1" applyFill="1" applyBorder="1"/>
    <xf numFmtId="0" fontId="14" fillId="8" borderId="2" xfId="0" applyFont="1" applyFill="1" applyBorder="1"/>
    <xf numFmtId="0" fontId="18" fillId="8" borderId="2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3" fontId="12" fillId="9" borderId="4" xfId="0" applyNumberFormat="1" applyFont="1" applyFill="1" applyBorder="1" applyAlignment="1">
      <alignment horizontal="right"/>
    </xf>
    <xf numFmtId="0" fontId="15" fillId="0" borderId="0" xfId="0" applyFont="1"/>
    <xf numFmtId="0" fontId="16" fillId="7" borderId="4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7" borderId="4" xfId="0" applyFont="1" applyFill="1" applyBorder="1" applyAlignment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0" fontId="20" fillId="7" borderId="4" xfId="0" applyFont="1" applyFill="1" applyBorder="1" applyAlignment="1">
      <alignment horizontal="left" vertical="center"/>
    </xf>
    <xf numFmtId="0" fontId="20" fillId="7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8" fontId="5" fillId="7" borderId="3" xfId="0" applyNumberFormat="1" applyFont="1" applyFill="1" applyBorder="1" applyAlignment="1">
      <alignment horizontal="right"/>
    </xf>
    <xf numFmtId="178" fontId="5" fillId="7" borderId="4" xfId="0" applyNumberFormat="1" applyFont="1" applyFill="1" applyBorder="1" applyAlignment="1">
      <alignment horizontal="right"/>
    </xf>
    <xf numFmtId="3" fontId="5" fillId="7" borderId="4" xfId="0" applyNumberFormat="1" applyFont="1" applyFill="1" applyBorder="1" applyAlignment="1">
      <alignment horizontal="right"/>
    </xf>
    <xf numFmtId="0" fontId="21" fillId="7" borderId="4" xfId="0" applyFont="1" applyFill="1" applyBorder="1" applyAlignment="1">
      <alignment horizontal="left" vertical="center"/>
    </xf>
    <xf numFmtId="178" fontId="3" fillId="7" borderId="3" xfId="0" applyNumberFormat="1" applyFont="1" applyFill="1" applyBorder="1" applyAlignment="1">
      <alignment horizontal="right"/>
    </xf>
    <xf numFmtId="178" fontId="3" fillId="7" borderId="4" xfId="0" applyNumberFormat="1" applyFont="1" applyFill="1" applyBorder="1" applyAlignment="1">
      <alignment horizontal="right"/>
    </xf>
    <xf numFmtId="0" fontId="20" fillId="10" borderId="4" xfId="0" applyFont="1" applyFill="1" applyBorder="1" applyAlignment="1">
      <alignment horizontal="left" vertical="center" wrapText="1"/>
    </xf>
    <xf numFmtId="178" fontId="3" fillId="10" borderId="3" xfId="0" applyNumberFormat="1" applyFont="1" applyFill="1" applyBorder="1" applyAlignment="1">
      <alignment horizontal="right"/>
    </xf>
    <xf numFmtId="178" fontId="3" fillId="10" borderId="4" xfId="0" applyNumberFormat="1" applyFont="1" applyFill="1" applyBorder="1" applyAlignment="1">
      <alignment horizontal="right"/>
    </xf>
    <xf numFmtId="3" fontId="3" fillId="10" borderId="4" xfId="0" applyNumberFormat="1" applyFont="1" applyFill="1" applyBorder="1" applyAlignment="1">
      <alignment horizontal="right"/>
    </xf>
    <xf numFmtId="0" fontId="20" fillId="11" borderId="4" xfId="0" applyFont="1" applyFill="1" applyBorder="1" applyAlignment="1">
      <alignment horizontal="left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0" fontId="20" fillId="11" borderId="4" xfId="0" applyFont="1" applyFill="1" applyBorder="1" applyAlignment="1">
      <alignment horizontal="left" vertical="center"/>
    </xf>
    <xf numFmtId="0" fontId="22" fillId="7" borderId="4" xfId="0" applyFont="1" applyFill="1" applyBorder="1" applyAlignment="1">
      <alignment horizontal="left" vertical="center"/>
    </xf>
    <xf numFmtId="0" fontId="21" fillId="11" borderId="4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/>
    </xf>
    <xf numFmtId="0" fontId="22" fillId="7" borderId="4" xfId="0" applyFont="1" applyFill="1" applyBorder="1" applyAlignment="1">
      <alignment horizontal="left" vertical="center" wrapText="1"/>
    </xf>
    <xf numFmtId="0" fontId="23" fillId="7" borderId="4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vertical="center" wrapText="1"/>
    </xf>
    <xf numFmtId="0" fontId="21" fillId="7" borderId="4" xfId="0" applyFont="1" applyFill="1" applyBorder="1" applyAlignment="1">
      <alignment vertical="center" wrapText="1"/>
    </xf>
    <xf numFmtId="16" fontId="21" fillId="7" borderId="4" xfId="0" applyNumberFormat="1" applyFont="1" applyFill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horizontal="right" wrapText="1"/>
    </xf>
    <xf numFmtId="3" fontId="3" fillId="7" borderId="4" xfId="0" applyNumberFormat="1" applyFont="1" applyFill="1" applyBorder="1" applyAlignment="1">
      <alignment horizontal="right" wrapText="1"/>
    </xf>
    <xf numFmtId="0" fontId="24" fillId="0" borderId="0" xfId="0" applyFont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9" borderId="1" xfId="0" applyFont="1" applyFill="1" applyBorder="1" applyAlignment="1">
      <alignment horizontal="left" vertical="center" wrapText="1"/>
    </xf>
    <xf numFmtId="0" fontId="27" fillId="9" borderId="2" xfId="0" applyFont="1" applyFill="1" applyBorder="1" applyAlignment="1">
      <alignment vertical="center" wrapText="1"/>
    </xf>
    <xf numFmtId="0" fontId="27" fillId="9" borderId="3" xfId="0" applyFont="1" applyFill="1" applyBorder="1" applyAlignment="1">
      <alignment vertical="center"/>
    </xf>
    <xf numFmtId="178" fontId="12" fillId="9" borderId="4" xfId="0" applyNumberFormat="1" applyFont="1" applyFill="1" applyBorder="1" applyAlignment="1">
      <alignment horizontal="right"/>
    </xf>
    <xf numFmtId="179" fontId="12" fillId="9" borderId="4" xfId="0" applyNumberFormat="1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28" fillId="0" borderId="11" xfId="32" applyFont="1" applyBorder="1"/>
    <xf numFmtId="0" fontId="27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178" fontId="18" fillId="0" borderId="4" xfId="0" applyNumberFormat="1" applyFont="1" applyBorder="1" applyAlignment="1">
      <alignment horizontal="right"/>
    </xf>
    <xf numFmtId="179" fontId="18" fillId="0" borderId="4" xfId="0" applyNumberFormat="1" applyFont="1" applyBorder="1" applyAlignment="1">
      <alignment horizontal="right"/>
    </xf>
    <xf numFmtId="0" fontId="27" fillId="0" borderId="2" xfId="0" applyFont="1" applyBorder="1" applyAlignment="1">
      <alignment vertical="center"/>
    </xf>
    <xf numFmtId="0" fontId="26" fillId="9" borderId="1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vertical="center"/>
    </xf>
    <xf numFmtId="0" fontId="27" fillId="0" borderId="3" xfId="0" applyFont="1" applyBorder="1" applyAlignment="1">
      <alignment vertical="center" wrapText="1"/>
    </xf>
    <xf numFmtId="0" fontId="27" fillId="9" borderId="3" xfId="0" applyFont="1" applyFill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181" fontId="14" fillId="0" borderId="0" xfId="0" applyNumberFormat="1" applyFont="1" applyAlignment="1">
      <alignment horizontal="right"/>
    </xf>
    <xf numFmtId="178" fontId="14" fillId="0" borderId="0" xfId="0" applyNumberFormat="1" applyFont="1" applyAlignment="1">
      <alignment horizontal="right"/>
    </xf>
    <xf numFmtId="179" fontId="14" fillId="0" borderId="0" xfId="0" applyNumberFormat="1" applyFont="1" applyAlignment="1">
      <alignment horizontal="right"/>
    </xf>
    <xf numFmtId="181" fontId="16" fillId="7" borderId="1" xfId="0" applyNumberFormat="1" applyFont="1" applyFill="1" applyBorder="1" applyAlignment="1">
      <alignment horizontal="center" vertical="center" wrapText="1"/>
    </xf>
    <xf numFmtId="178" fontId="16" fillId="7" borderId="1" xfId="0" applyNumberFormat="1" applyFont="1" applyFill="1" applyBorder="1" applyAlignment="1">
      <alignment horizontal="center" vertical="center" wrapText="1"/>
    </xf>
    <xf numFmtId="179" fontId="16" fillId="7" borderId="1" xfId="0" applyNumberFormat="1" applyFont="1" applyFill="1" applyBorder="1" applyAlignment="1">
      <alignment horizontal="center" vertical="center" wrapText="1"/>
    </xf>
    <xf numFmtId="181" fontId="17" fillId="7" borderId="1" xfId="0" applyNumberFormat="1" applyFont="1" applyFill="1" applyBorder="1" applyAlignment="1">
      <alignment horizontal="center" vertical="center"/>
    </xf>
    <xf numFmtId="178" fontId="17" fillId="7" borderId="1" xfId="0" applyNumberFormat="1" applyFont="1" applyFill="1" applyBorder="1" applyAlignment="1">
      <alignment horizontal="center" vertical="center"/>
    </xf>
    <xf numFmtId="179" fontId="17" fillId="7" borderId="1" xfId="0" applyNumberFormat="1" applyFont="1" applyFill="1" applyBorder="1" applyAlignment="1">
      <alignment horizontal="center" vertical="center"/>
    </xf>
    <xf numFmtId="0" fontId="28" fillId="0" borderId="12" xfId="32" applyFont="1" applyBorder="1"/>
    <xf numFmtId="3" fontId="18" fillId="0" borderId="4" xfId="0" applyNumberFormat="1" applyFont="1" applyBorder="1" applyAlignment="1">
      <alignment horizontal="right"/>
    </xf>
    <xf numFmtId="0" fontId="27" fillId="0" borderId="3" xfId="0" applyFont="1" applyBorder="1" applyAlignment="1">
      <alignment horizontal="left" vertical="center" wrapText="1"/>
    </xf>
    <xf numFmtId="178" fontId="12" fillId="2" borderId="4" xfId="0" applyNumberFormat="1" applyFont="1" applyFill="1" applyBorder="1" applyAlignment="1">
      <alignment horizontal="right"/>
    </xf>
    <xf numFmtId="178" fontId="18" fillId="8" borderId="4" xfId="0" applyNumberFormat="1" applyFont="1" applyFill="1" applyBorder="1" applyAlignment="1">
      <alignment horizontal="right"/>
    </xf>
    <xf numFmtId="178" fontId="15" fillId="0" borderId="0" xfId="0" applyNumberFormat="1" applyFont="1" applyAlignment="1">
      <alignment horizontal="center" vertical="center" wrapText="1"/>
    </xf>
    <xf numFmtId="0" fontId="27" fillId="8" borderId="1" xfId="0" applyFont="1" applyFill="1" applyBorder="1" applyAlignment="1">
      <alignment horizontal="left" vertical="center"/>
    </xf>
    <xf numFmtId="0" fontId="13" fillId="0" borderId="2" xfId="0" applyFont="1" applyBorder="1"/>
    <xf numFmtId="0" fontId="12" fillId="8" borderId="2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178" fontId="26" fillId="0" borderId="4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 horizontal="right"/>
    </xf>
    <xf numFmtId="0" fontId="15" fillId="0" borderId="0" xfId="0" applyFont="1" applyAlignment="1">
      <alignment vertical="center" wrapText="1"/>
    </xf>
    <xf numFmtId="0" fontId="31" fillId="0" borderId="9" xfId="0" applyFont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0" fontId="32" fillId="0" borderId="0" xfId="0" applyFont="1"/>
    <xf numFmtId="0" fontId="15" fillId="8" borderId="1" xfId="0" applyFont="1" applyFill="1" applyBorder="1" applyAlignment="1">
      <alignment horizontal="left" vertical="center"/>
    </xf>
    <xf numFmtId="0" fontId="24" fillId="0" borderId="2" xfId="0" applyFont="1" applyBorder="1"/>
    <xf numFmtId="180" fontId="18" fillId="8" borderId="4" xfId="0" applyNumberFormat="1" applyFont="1" applyFill="1" applyBorder="1" applyAlignment="1">
      <alignment horizontal="right"/>
    </xf>
    <xf numFmtId="180" fontId="26" fillId="0" borderId="4" xfId="0" applyNumberFormat="1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2" fillId="0" borderId="5" xfId="0" applyFont="1" applyBorder="1" applyAlignment="1" quotePrefix="1">
      <alignment horizontal="center" vertical="center" wrapText="1"/>
    </xf>
    <xf numFmtId="0" fontId="26" fillId="9" borderId="1" xfId="0" applyFont="1" applyFill="1" applyBorder="1" applyAlignment="1" quotePrefix="1">
      <alignment horizontal="left" vertical="center" wrapText="1"/>
    </xf>
    <xf numFmtId="0" fontId="26" fillId="0" borderId="1" xfId="0" applyFont="1" applyBorder="1" applyAlignment="1" quotePrefix="1">
      <alignment horizontal="left" vertical="center" wrapText="1"/>
    </xf>
    <xf numFmtId="0" fontId="22" fillId="7" borderId="4" xfId="0" applyFont="1" applyFill="1" applyBorder="1" applyAlignment="1" quotePrefix="1">
      <alignment horizontal="left" vertical="center"/>
    </xf>
    <xf numFmtId="0" fontId="23" fillId="7" borderId="4" xfId="0" applyFont="1" applyFill="1" applyBorder="1" applyAlignment="1" quotePrefix="1">
      <alignment horizontal="left" vertical="center"/>
    </xf>
    <xf numFmtId="0" fontId="22" fillId="7" borderId="4" xfId="0" applyFont="1" applyFill="1" applyBorder="1" applyAlignment="1" quotePrefix="1">
      <alignment horizontal="left" vertical="center" wrapText="1"/>
    </xf>
    <xf numFmtId="0" fontId="23" fillId="7" borderId="4" xfId="0" applyFont="1" applyFill="1" applyBorder="1" applyAlignment="1" quotePrefix="1">
      <alignment horizontal="left" vertical="center" wrapText="1"/>
    </xf>
    <xf numFmtId="0" fontId="20" fillId="7" borderId="4" xfId="0" applyFont="1" applyFill="1" applyBorder="1" applyAlignment="1" quotePrefix="1">
      <alignment horizontal="left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workbookViewId="0">
      <selection activeCell="J2" sqref="J2"/>
    </sheetView>
  </sheetViews>
  <sheetFormatPr defaultColWidth="9" defaultRowHeight="15.75"/>
  <cols>
    <col min="1" max="1" width="3.71428571428571" style="87" customWidth="1"/>
    <col min="2" max="4" width="9.14285714285714" style="87"/>
    <col min="5" max="5" width="20.2857142857143" style="87" customWidth="1"/>
    <col min="6" max="7" width="15.7142857142857" style="87" customWidth="1"/>
    <col min="8" max="8" width="18.8571428571429" style="87" customWidth="1"/>
    <col min="9" max="10" width="15.7142857142857" style="87" customWidth="1"/>
    <col min="11" max="16384" width="9.14285714285714" style="87"/>
  </cols>
  <sheetData>
    <row r="1" ht="42" customHeight="1" spans="1:10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8" customHeight="1" spans="1:10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131"/>
    </row>
    <row r="4" spans="1:10">
      <c r="A4" s="23"/>
      <c r="B4" s="23"/>
      <c r="C4" s="23"/>
      <c r="D4" s="23"/>
      <c r="E4" s="23"/>
      <c r="F4" s="23"/>
      <c r="G4" s="23"/>
      <c r="H4" s="23"/>
      <c r="I4" s="23"/>
      <c r="J4" s="131"/>
    </row>
    <row r="5" ht="18" customHeight="1" spans="1:10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</row>
    <row r="6" spans="1:10">
      <c r="A6" s="88"/>
      <c r="B6" s="89"/>
      <c r="C6" s="89"/>
      <c r="D6" s="89"/>
      <c r="E6" s="90"/>
      <c r="F6" s="90"/>
      <c r="G6" s="90"/>
      <c r="H6" s="91"/>
      <c r="I6" s="91"/>
      <c r="J6" s="132" t="s">
        <v>3</v>
      </c>
    </row>
    <row r="7" ht="25.5" spans="1:10">
      <c r="A7" s="143" t="s">
        <v>4</v>
      </c>
      <c r="B7" s="26"/>
      <c r="C7" s="26"/>
      <c r="D7" s="26"/>
      <c r="E7" s="27"/>
      <c r="F7" s="28" t="s">
        <v>5</v>
      </c>
      <c r="G7" s="28" t="s">
        <v>6</v>
      </c>
      <c r="H7" s="28" t="s">
        <v>7</v>
      </c>
      <c r="I7" s="28" t="s">
        <v>8</v>
      </c>
      <c r="J7" s="53" t="s">
        <v>9</v>
      </c>
    </row>
    <row r="8" ht="15" spans="1:10">
      <c r="A8" s="29"/>
      <c r="B8" s="30"/>
      <c r="C8" s="30"/>
      <c r="D8" s="30"/>
      <c r="E8" s="31"/>
      <c r="F8" s="32" t="s">
        <v>10</v>
      </c>
      <c r="G8" s="32" t="s">
        <v>10</v>
      </c>
      <c r="H8" s="32" t="s">
        <v>10</v>
      </c>
      <c r="I8" s="32" t="s">
        <v>10</v>
      </c>
      <c r="J8" s="54" t="s">
        <v>10</v>
      </c>
    </row>
    <row r="9" ht="15" spans="1:10">
      <c r="A9" s="92" t="s">
        <v>11</v>
      </c>
      <c r="B9" s="93"/>
      <c r="C9" s="93"/>
      <c r="D9" s="93"/>
      <c r="E9" s="94"/>
      <c r="F9" s="95">
        <f>F10+F11</f>
        <v>687043.75</v>
      </c>
      <c r="G9" s="95">
        <f t="shared" ref="G9:J9" si="0">G10+G11</f>
        <v>970474.95</v>
      </c>
      <c r="H9" s="96">
        <f t="shared" si="0"/>
        <v>1033865</v>
      </c>
      <c r="I9" s="51">
        <f t="shared" si="0"/>
        <v>1062116</v>
      </c>
      <c r="J9" s="51">
        <f t="shared" si="0"/>
        <v>1071432</v>
      </c>
    </row>
    <row r="10" ht="15" customHeight="1" spans="1:10">
      <c r="A10" s="97">
        <v>6</v>
      </c>
      <c r="B10" s="98" t="s">
        <v>12</v>
      </c>
      <c r="C10" s="99"/>
      <c r="D10" s="99"/>
      <c r="E10" s="100"/>
      <c r="F10" s="101">
        <v>687043.75</v>
      </c>
      <c r="G10" s="101">
        <v>970474.95</v>
      </c>
      <c r="H10" s="102">
        <v>1033865</v>
      </c>
      <c r="I10" s="120">
        <v>1062116</v>
      </c>
      <c r="J10" s="120">
        <v>1071432</v>
      </c>
    </row>
    <row r="11" ht="15" spans="1:10">
      <c r="A11" s="97">
        <v>7</v>
      </c>
      <c r="B11" s="98" t="s">
        <v>13</v>
      </c>
      <c r="C11" s="103"/>
      <c r="D11" s="103"/>
      <c r="E11" s="100"/>
      <c r="F11" s="101"/>
      <c r="G11" s="101"/>
      <c r="H11" s="102"/>
      <c r="I11" s="120"/>
      <c r="J11" s="120"/>
    </row>
    <row r="12" ht="15" spans="1:10">
      <c r="A12" s="104" t="s">
        <v>14</v>
      </c>
      <c r="B12" s="105"/>
      <c r="C12" s="105"/>
      <c r="D12" s="105"/>
      <c r="E12" s="94"/>
      <c r="F12" s="95">
        <f>F13+F14</f>
        <v>697071.63</v>
      </c>
      <c r="G12" s="95">
        <f t="shared" ref="G12:J12" si="1">G13+G14</f>
        <v>955009</v>
      </c>
      <c r="H12" s="96">
        <f t="shared" si="1"/>
        <v>1068548</v>
      </c>
      <c r="I12" s="51">
        <f t="shared" si="1"/>
        <v>1062116</v>
      </c>
      <c r="J12" s="51">
        <f t="shared" si="1"/>
        <v>1071432</v>
      </c>
    </row>
    <row r="13" ht="15" customHeight="1" spans="1:10">
      <c r="A13" s="97">
        <v>3</v>
      </c>
      <c r="B13" s="98" t="s">
        <v>15</v>
      </c>
      <c r="C13" s="99"/>
      <c r="D13" s="99"/>
      <c r="E13" s="106"/>
      <c r="F13" s="101">
        <v>644551.11</v>
      </c>
      <c r="G13" s="101">
        <v>870553</v>
      </c>
      <c r="H13" s="102">
        <v>987412</v>
      </c>
      <c r="I13" s="120">
        <v>1014336</v>
      </c>
      <c r="J13" s="120">
        <v>1023652</v>
      </c>
    </row>
    <row r="14" ht="15" spans="1:10">
      <c r="A14" s="97">
        <v>4</v>
      </c>
      <c r="B14" s="98" t="s">
        <v>16</v>
      </c>
      <c r="C14" s="103"/>
      <c r="D14" s="103"/>
      <c r="E14" s="100"/>
      <c r="F14" s="101">
        <v>52520.52</v>
      </c>
      <c r="G14" s="101">
        <v>84456</v>
      </c>
      <c r="H14" s="102">
        <v>81136</v>
      </c>
      <c r="I14" s="120">
        <v>47780</v>
      </c>
      <c r="J14" s="120">
        <v>47780</v>
      </c>
    </row>
    <row r="15" ht="15" spans="1:10">
      <c r="A15" s="144" t="s">
        <v>17</v>
      </c>
      <c r="B15" s="93"/>
      <c r="C15" s="93"/>
      <c r="D15" s="93"/>
      <c r="E15" s="107"/>
      <c r="F15" s="95">
        <f>F9-F12</f>
        <v>-10027.88</v>
      </c>
      <c r="G15" s="95">
        <f t="shared" ref="G15:J15" si="2">G9-G12</f>
        <v>15465.95</v>
      </c>
      <c r="H15" s="96">
        <f t="shared" si="2"/>
        <v>-34683</v>
      </c>
      <c r="I15" s="51">
        <f t="shared" si="2"/>
        <v>0</v>
      </c>
      <c r="J15" s="51">
        <f t="shared" si="2"/>
        <v>0</v>
      </c>
    </row>
    <row r="16" spans="1:10">
      <c r="A16" s="108"/>
      <c r="B16" s="109"/>
      <c r="C16" s="109"/>
      <c r="D16" s="109"/>
      <c r="E16" s="109"/>
      <c r="F16" s="110"/>
      <c r="G16" s="111"/>
      <c r="H16" s="112"/>
      <c r="I16" s="133"/>
      <c r="J16" s="133"/>
    </row>
    <row r="17" ht="25.5" spans="1:10">
      <c r="A17" s="143" t="s">
        <v>4</v>
      </c>
      <c r="B17" s="26"/>
      <c r="C17" s="26"/>
      <c r="D17" s="26"/>
      <c r="E17" s="27"/>
      <c r="F17" s="113" t="s">
        <v>5</v>
      </c>
      <c r="G17" s="114" t="s">
        <v>6</v>
      </c>
      <c r="H17" s="115" t="s">
        <v>7</v>
      </c>
      <c r="I17" s="28" t="s">
        <v>8</v>
      </c>
      <c r="J17" s="53" t="s">
        <v>9</v>
      </c>
    </row>
    <row r="18" ht="15" customHeight="1" spans="1:10">
      <c r="A18" s="29"/>
      <c r="B18" s="30"/>
      <c r="C18" s="30"/>
      <c r="D18" s="30"/>
      <c r="E18" s="31"/>
      <c r="F18" s="116" t="s">
        <v>18</v>
      </c>
      <c r="G18" s="117" t="s">
        <v>18</v>
      </c>
      <c r="H18" s="118" t="s">
        <v>18</v>
      </c>
      <c r="I18" s="32" t="s">
        <v>18</v>
      </c>
      <c r="J18" s="54" t="s">
        <v>18</v>
      </c>
    </row>
    <row r="19" ht="15" customHeight="1" spans="1:10">
      <c r="A19" s="92" t="s">
        <v>11</v>
      </c>
      <c r="B19" s="93"/>
      <c r="C19" s="93"/>
      <c r="D19" s="93"/>
      <c r="E19" s="94"/>
      <c r="F19" s="95">
        <f>F20+F21</f>
        <v>5176531.16</v>
      </c>
      <c r="G19" s="95">
        <f t="shared" ref="G19:J19" si="3">G20+G21</f>
        <v>7312043.57</v>
      </c>
      <c r="H19" s="96">
        <f t="shared" si="3"/>
        <v>7789656</v>
      </c>
      <c r="I19" s="51">
        <f t="shared" si="3"/>
        <v>8002513</v>
      </c>
      <c r="J19" s="51">
        <f t="shared" si="3"/>
        <v>8072704</v>
      </c>
    </row>
    <row r="20" ht="15" customHeight="1" spans="1:10">
      <c r="A20" s="97">
        <v>6</v>
      </c>
      <c r="B20" s="98" t="s">
        <v>12</v>
      </c>
      <c r="C20" s="99"/>
      <c r="D20" s="99"/>
      <c r="E20" s="100"/>
      <c r="F20" s="101">
        <v>5176531.16</v>
      </c>
      <c r="G20" s="101">
        <v>7312043.57</v>
      </c>
      <c r="H20" s="102">
        <v>7789656</v>
      </c>
      <c r="I20" s="120">
        <v>8002513</v>
      </c>
      <c r="J20" s="120">
        <v>8072704</v>
      </c>
    </row>
    <row r="21" ht="15" spans="1:10">
      <c r="A21" s="97">
        <v>7</v>
      </c>
      <c r="B21" s="98" t="s">
        <v>13</v>
      </c>
      <c r="C21" s="103"/>
      <c r="D21" s="103"/>
      <c r="E21" s="100"/>
      <c r="F21" s="101">
        <v>0</v>
      </c>
      <c r="G21" s="101"/>
      <c r="H21" s="102"/>
      <c r="I21" s="120"/>
      <c r="J21" s="120"/>
    </row>
    <row r="22" ht="18" customHeight="1" spans="1:10">
      <c r="A22" s="104" t="s">
        <v>14</v>
      </c>
      <c r="B22" s="105"/>
      <c r="C22" s="105"/>
      <c r="D22" s="105"/>
      <c r="E22" s="94"/>
      <c r="F22" s="95">
        <f>F23+F24</f>
        <v>5252086.23</v>
      </c>
      <c r="G22" s="95">
        <f t="shared" ref="G22:J22" si="4">G23+G24</f>
        <v>7195513</v>
      </c>
      <c r="H22" s="96">
        <f t="shared" si="4"/>
        <v>8050975</v>
      </c>
      <c r="I22" s="51">
        <f t="shared" si="4"/>
        <v>8002513</v>
      </c>
      <c r="J22" s="51">
        <f t="shared" si="4"/>
        <v>8072704</v>
      </c>
    </row>
    <row r="23" ht="15" spans="1:10">
      <c r="A23" s="97">
        <v>3</v>
      </c>
      <c r="B23" s="98" t="s">
        <v>15</v>
      </c>
      <c r="C23" s="103"/>
      <c r="D23" s="103"/>
      <c r="E23" s="100"/>
      <c r="F23" s="101">
        <v>4856370.38</v>
      </c>
      <c r="G23" s="101">
        <v>6559178</v>
      </c>
      <c r="H23" s="102">
        <v>7439656</v>
      </c>
      <c r="I23" s="120">
        <v>7642515</v>
      </c>
      <c r="J23" s="120">
        <v>7712706</v>
      </c>
    </row>
    <row r="24" ht="15" customHeight="1" spans="1:10">
      <c r="A24" s="97">
        <v>4</v>
      </c>
      <c r="B24" s="98" t="s">
        <v>16</v>
      </c>
      <c r="C24" s="103"/>
      <c r="D24" s="103"/>
      <c r="E24" s="100"/>
      <c r="F24" s="101">
        <v>395715.85</v>
      </c>
      <c r="G24" s="101">
        <v>636335</v>
      </c>
      <c r="H24" s="102">
        <v>611319</v>
      </c>
      <c r="I24" s="120">
        <v>359998</v>
      </c>
      <c r="J24" s="120">
        <v>359998</v>
      </c>
    </row>
    <row r="25" ht="15" spans="1:10">
      <c r="A25" s="144" t="s">
        <v>17</v>
      </c>
      <c r="B25" s="93"/>
      <c r="C25" s="93"/>
      <c r="D25" s="93"/>
      <c r="E25" s="107"/>
      <c r="F25" s="95">
        <f>F19-F22</f>
        <v>-75555.0699999994</v>
      </c>
      <c r="G25" s="95">
        <f t="shared" ref="G25:J25" si="5">G19-G22</f>
        <v>116530.57</v>
      </c>
      <c r="H25" s="96">
        <f t="shared" si="5"/>
        <v>-261319</v>
      </c>
      <c r="I25" s="51">
        <f t="shared" si="5"/>
        <v>0</v>
      </c>
      <c r="J25" s="51">
        <f t="shared" si="5"/>
        <v>0</v>
      </c>
    </row>
    <row r="26" ht="18" customHeight="1" spans="1:10">
      <c r="A26" s="23"/>
      <c r="B26" s="24"/>
      <c r="C26" s="24"/>
      <c r="D26" s="24"/>
      <c r="E26" s="24"/>
      <c r="F26" s="24"/>
      <c r="G26" s="24"/>
      <c r="H26" s="24"/>
      <c r="I26" s="52"/>
      <c r="J26" s="52"/>
    </row>
    <row r="27" ht="15" spans="1:10">
      <c r="A27" s="21" t="s">
        <v>19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3"/>
      <c r="B28" s="24"/>
      <c r="C28" s="24"/>
      <c r="D28" s="24"/>
      <c r="E28" s="24"/>
      <c r="F28" s="24"/>
      <c r="G28" s="24"/>
      <c r="H28" s="24"/>
      <c r="I28" s="52"/>
      <c r="J28" s="132" t="s">
        <v>3</v>
      </c>
    </row>
    <row r="29" ht="25.5" spans="1:10">
      <c r="A29" s="143" t="s">
        <v>4</v>
      </c>
      <c r="B29" s="26"/>
      <c r="C29" s="26"/>
      <c r="D29" s="26"/>
      <c r="E29" s="27"/>
      <c r="F29" s="28" t="s">
        <v>20</v>
      </c>
      <c r="G29" s="28" t="s">
        <v>21</v>
      </c>
      <c r="H29" s="28" t="s">
        <v>7</v>
      </c>
      <c r="I29" s="28" t="s">
        <v>8</v>
      </c>
      <c r="J29" s="53" t="s">
        <v>9</v>
      </c>
    </row>
    <row r="30" ht="15" spans="1:10">
      <c r="A30" s="29"/>
      <c r="B30" s="30"/>
      <c r="C30" s="30"/>
      <c r="D30" s="30"/>
      <c r="E30" s="31"/>
      <c r="F30" s="32" t="s">
        <v>10</v>
      </c>
      <c r="G30" s="32" t="s">
        <v>10</v>
      </c>
      <c r="H30" s="32" t="s">
        <v>10</v>
      </c>
      <c r="I30" s="32" t="s">
        <v>10</v>
      </c>
      <c r="J30" s="54" t="s">
        <v>10</v>
      </c>
    </row>
    <row r="31" ht="15" customHeight="1" spans="1:13">
      <c r="A31" s="97">
        <v>8</v>
      </c>
      <c r="B31" s="119" t="s">
        <v>22</v>
      </c>
      <c r="C31" s="103"/>
      <c r="D31" s="103"/>
      <c r="E31" s="100"/>
      <c r="F31" s="120"/>
      <c r="G31" s="121"/>
      <c r="H31" s="120"/>
      <c r="I31" s="120"/>
      <c r="J31" s="120"/>
      <c r="M31" s="134"/>
    </row>
    <row r="32" ht="15" customHeight="1" spans="1:13">
      <c r="A32" s="97">
        <v>5</v>
      </c>
      <c r="B32" s="98" t="s">
        <v>23</v>
      </c>
      <c r="C32" s="103"/>
      <c r="D32" s="103"/>
      <c r="E32" s="100"/>
      <c r="F32" s="120"/>
      <c r="G32" s="99"/>
      <c r="H32" s="120"/>
      <c r="I32" s="120"/>
      <c r="J32" s="120"/>
      <c r="M32" s="134"/>
    </row>
    <row r="33" ht="15" spans="1:10">
      <c r="A33" s="144" t="s">
        <v>24</v>
      </c>
      <c r="B33" s="93"/>
      <c r="C33" s="93"/>
      <c r="D33" s="93"/>
      <c r="E33" s="107"/>
      <c r="F33" s="51">
        <f>F31-F32</f>
        <v>0</v>
      </c>
      <c r="G33" s="51">
        <f t="shared" ref="G33:J33" si="6">G31-G32</f>
        <v>0</v>
      </c>
      <c r="H33" s="51">
        <f t="shared" si="6"/>
        <v>0</v>
      </c>
      <c r="I33" s="51">
        <f t="shared" si="6"/>
        <v>0</v>
      </c>
      <c r="J33" s="51">
        <f t="shared" si="6"/>
        <v>0</v>
      </c>
    </row>
    <row r="34" spans="1:10">
      <c r="A34" s="23"/>
      <c r="B34" s="24"/>
      <c r="C34" s="24"/>
      <c r="D34" s="24"/>
      <c r="E34" s="24"/>
      <c r="F34" s="24"/>
      <c r="G34" s="24"/>
      <c r="H34" s="24"/>
      <c r="I34" s="52"/>
      <c r="J34" s="52"/>
    </row>
    <row r="35" ht="25.5" spans="1:10">
      <c r="A35" s="143" t="s">
        <v>4</v>
      </c>
      <c r="B35" s="26"/>
      <c r="C35" s="26"/>
      <c r="D35" s="26"/>
      <c r="E35" s="27"/>
      <c r="F35" s="28" t="s">
        <v>20</v>
      </c>
      <c r="G35" s="28" t="s">
        <v>21</v>
      </c>
      <c r="H35" s="28" t="s">
        <v>7</v>
      </c>
      <c r="I35" s="28" t="s">
        <v>8</v>
      </c>
      <c r="J35" s="53" t="s">
        <v>9</v>
      </c>
    </row>
    <row r="36" ht="15" spans="1:10">
      <c r="A36" s="29"/>
      <c r="B36" s="30"/>
      <c r="C36" s="30"/>
      <c r="D36" s="30"/>
      <c r="E36" s="31"/>
      <c r="F36" s="32" t="s">
        <v>18</v>
      </c>
      <c r="G36" s="32" t="s">
        <v>18</v>
      </c>
      <c r="H36" s="32" t="s">
        <v>18</v>
      </c>
      <c r="I36" s="32" t="s">
        <v>18</v>
      </c>
      <c r="J36" s="54" t="s">
        <v>18</v>
      </c>
    </row>
    <row r="37" spans="1:13">
      <c r="A37" s="97">
        <v>8</v>
      </c>
      <c r="B37" s="119" t="s">
        <v>22</v>
      </c>
      <c r="C37" s="103"/>
      <c r="D37" s="103"/>
      <c r="E37" s="100"/>
      <c r="F37" s="120"/>
      <c r="G37" s="121"/>
      <c r="H37" s="120"/>
      <c r="I37" s="120"/>
      <c r="J37" s="120"/>
      <c r="M37" s="134"/>
    </row>
    <row r="38" spans="1:13">
      <c r="A38" s="97">
        <v>5</v>
      </c>
      <c r="B38" s="98" t="s">
        <v>23</v>
      </c>
      <c r="C38" s="103"/>
      <c r="D38" s="103"/>
      <c r="E38" s="100"/>
      <c r="F38" s="120"/>
      <c r="G38" s="99"/>
      <c r="H38" s="120"/>
      <c r="I38" s="120"/>
      <c r="J38" s="120"/>
      <c r="M38" s="134"/>
    </row>
    <row r="39" ht="15" spans="1:10">
      <c r="A39" s="144" t="s">
        <v>24</v>
      </c>
      <c r="B39" s="93"/>
      <c r="C39" s="93"/>
      <c r="D39" s="93"/>
      <c r="E39" s="107"/>
      <c r="F39" s="51">
        <f>F37-F38</f>
        <v>0</v>
      </c>
      <c r="G39" s="51">
        <f t="shared" ref="G39:J39" si="7">G37-G38</f>
        <v>0</v>
      </c>
      <c r="H39" s="51">
        <f t="shared" si="7"/>
        <v>0</v>
      </c>
      <c r="I39" s="51">
        <f t="shared" si="7"/>
        <v>0</v>
      </c>
      <c r="J39" s="51">
        <f t="shared" si="7"/>
        <v>0</v>
      </c>
    </row>
    <row r="40" spans="1:10">
      <c r="A40" s="23"/>
      <c r="B40" s="24"/>
      <c r="C40" s="24"/>
      <c r="D40" s="24"/>
      <c r="E40" s="24"/>
      <c r="F40" s="24"/>
      <c r="G40" s="24"/>
      <c r="H40" s="24"/>
      <c r="I40" s="52"/>
      <c r="J40" s="52"/>
    </row>
    <row r="41" ht="15" spans="1:10">
      <c r="A41" s="21" t="s">
        <v>25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3"/>
      <c r="B42" s="24"/>
      <c r="C42" s="24"/>
      <c r="D42" s="24"/>
      <c r="E42" s="24"/>
      <c r="F42" s="24"/>
      <c r="G42" s="24"/>
      <c r="H42" s="24"/>
      <c r="I42" s="52"/>
      <c r="J42" s="52"/>
    </row>
    <row r="43" ht="25.5" spans="1:10">
      <c r="A43" s="143" t="s">
        <v>4</v>
      </c>
      <c r="B43" s="26"/>
      <c r="C43" s="26"/>
      <c r="D43" s="26"/>
      <c r="E43" s="27"/>
      <c r="F43" s="28" t="s">
        <v>20</v>
      </c>
      <c r="G43" s="28" t="s">
        <v>21</v>
      </c>
      <c r="H43" s="28" t="s">
        <v>7</v>
      </c>
      <c r="I43" s="28" t="s">
        <v>8</v>
      </c>
      <c r="J43" s="53" t="s">
        <v>9</v>
      </c>
    </row>
    <row r="44" ht="15" spans="1:10">
      <c r="A44" s="29"/>
      <c r="B44" s="30"/>
      <c r="C44" s="30"/>
      <c r="D44" s="30"/>
      <c r="E44" s="31"/>
      <c r="F44" s="32" t="s">
        <v>10</v>
      </c>
      <c r="G44" s="32" t="s">
        <v>10</v>
      </c>
      <c r="H44" s="32" t="s">
        <v>10</v>
      </c>
      <c r="I44" s="32" t="s">
        <v>10</v>
      </c>
      <c r="J44" s="54" t="s">
        <v>10</v>
      </c>
    </row>
    <row r="45" ht="29.25" customHeight="1" spans="1:10">
      <c r="A45" s="33" t="s">
        <v>26</v>
      </c>
      <c r="B45" s="34"/>
      <c r="C45" s="34"/>
      <c r="D45" s="34"/>
      <c r="E45" s="35"/>
      <c r="F45" s="122">
        <v>-5438.38</v>
      </c>
      <c r="G45" s="122">
        <v>-15465.95</v>
      </c>
      <c r="H45" s="36">
        <v>34683</v>
      </c>
      <c r="I45" s="36"/>
      <c r="J45" s="36"/>
    </row>
    <row r="46" spans="1:10">
      <c r="A46" s="37">
        <v>9</v>
      </c>
      <c r="B46" s="39" t="s">
        <v>27</v>
      </c>
      <c r="C46" s="40"/>
      <c r="D46" s="40"/>
      <c r="E46" s="40"/>
      <c r="F46" s="123">
        <v>1325.44</v>
      </c>
      <c r="G46" s="123"/>
      <c r="H46" s="41">
        <v>34683</v>
      </c>
      <c r="I46" s="41"/>
      <c r="J46" s="41"/>
    </row>
    <row r="47" spans="1:10">
      <c r="A47" s="37">
        <v>9</v>
      </c>
      <c r="B47" s="39" t="s">
        <v>28</v>
      </c>
      <c r="C47" s="40"/>
      <c r="D47" s="40"/>
      <c r="E47" s="40"/>
      <c r="F47" s="123">
        <v>6763.82</v>
      </c>
      <c r="G47" s="123">
        <v>15465.95</v>
      </c>
      <c r="H47" s="41"/>
      <c r="I47" s="41"/>
      <c r="J47" s="41"/>
    </row>
    <row r="48" ht="29.25" customHeight="1" spans="1:10">
      <c r="A48" s="49" t="s">
        <v>29</v>
      </c>
      <c r="B48" s="50"/>
      <c r="C48" s="50"/>
      <c r="D48" s="50"/>
      <c r="E48" s="50"/>
      <c r="F48" s="95">
        <f>F46-F47</f>
        <v>-5438.38</v>
      </c>
      <c r="G48" s="95">
        <f t="shared" ref="G48:J48" si="8">G46-G47</f>
        <v>-15465.95</v>
      </c>
      <c r="H48" s="51">
        <f t="shared" si="8"/>
        <v>34683</v>
      </c>
      <c r="I48" s="51">
        <f t="shared" si="8"/>
        <v>0</v>
      </c>
      <c r="J48" s="51">
        <f t="shared" si="8"/>
        <v>0</v>
      </c>
    </row>
    <row r="49" spans="1:10">
      <c r="A49" s="23"/>
      <c r="B49" s="24"/>
      <c r="C49" s="24"/>
      <c r="D49" s="24"/>
      <c r="E49" s="24"/>
      <c r="F49" s="124"/>
      <c r="G49" s="24"/>
      <c r="H49" s="24"/>
      <c r="I49" s="52"/>
      <c r="J49" s="52"/>
    </row>
    <row r="50" ht="25.5" spans="1:10">
      <c r="A50" s="143" t="s">
        <v>4</v>
      </c>
      <c r="B50" s="26"/>
      <c r="C50" s="26"/>
      <c r="D50" s="26"/>
      <c r="E50" s="27"/>
      <c r="F50" s="114" t="s">
        <v>20</v>
      </c>
      <c r="G50" s="28" t="s">
        <v>21</v>
      </c>
      <c r="H50" s="28" t="s">
        <v>7</v>
      </c>
      <c r="I50" s="28" t="s">
        <v>8</v>
      </c>
      <c r="J50" s="53" t="s">
        <v>9</v>
      </c>
    </row>
    <row r="51" ht="15" spans="1:10">
      <c r="A51" s="29"/>
      <c r="B51" s="30"/>
      <c r="C51" s="30"/>
      <c r="D51" s="30"/>
      <c r="E51" s="31"/>
      <c r="F51" s="117" t="s">
        <v>18</v>
      </c>
      <c r="G51" s="32" t="s">
        <v>18</v>
      </c>
      <c r="H51" s="32" t="s">
        <v>18</v>
      </c>
      <c r="I51" s="32" t="s">
        <v>18</v>
      </c>
      <c r="J51" s="54" t="s">
        <v>18</v>
      </c>
    </row>
    <row r="52" ht="29.25" customHeight="1" spans="1:10">
      <c r="A52" s="33" t="s">
        <v>26</v>
      </c>
      <c r="B52" s="34"/>
      <c r="C52" s="34"/>
      <c r="D52" s="34"/>
      <c r="E52" s="35"/>
      <c r="F52" s="122">
        <v>-40975.5</v>
      </c>
      <c r="G52" s="122">
        <v>-116530.57</v>
      </c>
      <c r="H52" s="36">
        <v>-261319</v>
      </c>
      <c r="I52" s="36"/>
      <c r="J52" s="36"/>
    </row>
    <row r="53" spans="1:10">
      <c r="A53" s="37">
        <v>9</v>
      </c>
      <c r="B53" s="39" t="s">
        <v>27</v>
      </c>
      <c r="C53" s="40"/>
      <c r="D53" s="40"/>
      <c r="E53" s="40"/>
      <c r="F53" s="123">
        <v>9986.5</v>
      </c>
      <c r="G53" s="123"/>
      <c r="H53" s="41">
        <v>261319</v>
      </c>
      <c r="I53" s="41"/>
      <c r="J53" s="41"/>
    </row>
    <row r="54" spans="1:10">
      <c r="A54" s="37">
        <v>9</v>
      </c>
      <c r="B54" s="125" t="s">
        <v>28</v>
      </c>
      <c r="C54" s="40"/>
      <c r="D54" s="40"/>
      <c r="E54" s="40"/>
      <c r="F54" s="123">
        <v>50962</v>
      </c>
      <c r="G54" s="123">
        <v>116530.57</v>
      </c>
      <c r="H54" s="41">
        <v>0</v>
      </c>
      <c r="I54" s="41"/>
      <c r="J54" s="41"/>
    </row>
    <row r="55" ht="29.25" customHeight="1" spans="1:10">
      <c r="A55" s="49" t="s">
        <v>29</v>
      </c>
      <c r="B55" s="50"/>
      <c r="C55" s="50"/>
      <c r="D55" s="50"/>
      <c r="E55" s="50"/>
      <c r="F55" s="95">
        <f>F53-F54</f>
        <v>-40975.5</v>
      </c>
      <c r="G55" s="95">
        <f t="shared" ref="G55:J55" si="9">G53-G54</f>
        <v>-116530.57</v>
      </c>
      <c r="H55" s="51">
        <f t="shared" si="9"/>
        <v>261319</v>
      </c>
      <c r="I55" s="51">
        <f t="shared" si="9"/>
        <v>0</v>
      </c>
      <c r="J55" s="51">
        <f t="shared" si="9"/>
        <v>0</v>
      </c>
    </row>
    <row r="57" ht="15" spans="1:10">
      <c r="A57" s="21" t="s">
        <v>30</v>
      </c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3"/>
      <c r="B58" s="24"/>
      <c r="C58" s="24"/>
      <c r="D58" s="24"/>
      <c r="E58" s="24"/>
      <c r="F58" s="24"/>
      <c r="G58" s="24"/>
      <c r="H58" s="24"/>
      <c r="I58" s="52"/>
      <c r="J58" s="52"/>
    </row>
    <row r="59" ht="25.5" spans="1:10">
      <c r="A59" s="143" t="s">
        <v>31</v>
      </c>
      <c r="B59" s="26"/>
      <c r="C59" s="26"/>
      <c r="D59" s="26"/>
      <c r="E59" s="27"/>
      <c r="F59" s="28" t="s">
        <v>20</v>
      </c>
      <c r="G59" s="28" t="s">
        <v>21</v>
      </c>
      <c r="H59" s="28" t="s">
        <v>7</v>
      </c>
      <c r="I59" s="28" t="s">
        <v>8</v>
      </c>
      <c r="J59" s="53" t="s">
        <v>9</v>
      </c>
    </row>
    <row r="60" ht="15" spans="1:10">
      <c r="A60" s="29"/>
      <c r="B60" s="30"/>
      <c r="C60" s="30"/>
      <c r="D60" s="30"/>
      <c r="E60" s="31"/>
      <c r="F60" s="32" t="s">
        <v>10</v>
      </c>
      <c r="G60" s="32" t="s">
        <v>10</v>
      </c>
      <c r="H60" s="32" t="s">
        <v>10</v>
      </c>
      <c r="I60" s="32" t="s">
        <v>10</v>
      </c>
      <c r="J60" s="54" t="s">
        <v>10</v>
      </c>
    </row>
    <row r="61" ht="15" spans="1:10">
      <c r="A61" s="39" t="s">
        <v>32</v>
      </c>
      <c r="B61" s="126"/>
      <c r="C61" s="127"/>
      <c r="D61" s="127"/>
      <c r="E61" s="127"/>
      <c r="F61" s="123">
        <f>F9+F31+F46</f>
        <v>688369.19</v>
      </c>
      <c r="G61" s="123">
        <f t="shared" ref="G61:J61" si="10">G9+G31+G46</f>
        <v>970474.95</v>
      </c>
      <c r="H61" s="41">
        <f t="shared" si="10"/>
        <v>1068548</v>
      </c>
      <c r="I61" s="41">
        <f t="shared" si="10"/>
        <v>1062116</v>
      </c>
      <c r="J61" s="41">
        <f t="shared" si="10"/>
        <v>1071432</v>
      </c>
    </row>
    <row r="62" ht="15" spans="1:10">
      <c r="A62" s="39" t="s">
        <v>33</v>
      </c>
      <c r="B62" s="126"/>
      <c r="C62" s="127"/>
      <c r="D62" s="127"/>
      <c r="E62" s="127"/>
      <c r="F62" s="123">
        <f>(F12+F32+F47)</f>
        <v>703835.45</v>
      </c>
      <c r="G62" s="123">
        <f t="shared" ref="G62:J62" si="11">(G12+G32+G47)</f>
        <v>970474.95</v>
      </c>
      <c r="H62" s="41">
        <f t="shared" si="11"/>
        <v>1068548</v>
      </c>
      <c r="I62" s="41">
        <f t="shared" si="11"/>
        <v>1062116</v>
      </c>
      <c r="J62" s="41">
        <f t="shared" si="11"/>
        <v>1071432</v>
      </c>
    </row>
    <row r="63" ht="15" spans="1:10">
      <c r="A63" s="145" t="s">
        <v>34</v>
      </c>
      <c r="B63" s="99"/>
      <c r="C63" s="99"/>
      <c r="D63" s="99"/>
      <c r="E63" s="99"/>
      <c r="F63" s="129">
        <f>F61-F62</f>
        <v>-15466.26</v>
      </c>
      <c r="G63" s="129">
        <f t="shared" ref="G63:J63" si="12">G61-G62</f>
        <v>0</v>
      </c>
      <c r="H63" s="130">
        <f t="shared" si="12"/>
        <v>0</v>
      </c>
      <c r="I63" s="130">
        <f t="shared" si="12"/>
        <v>0</v>
      </c>
      <c r="J63" s="130">
        <f t="shared" si="12"/>
        <v>0</v>
      </c>
    </row>
    <row r="65" ht="15" spans="1:10">
      <c r="A65" s="21" t="s">
        <v>30</v>
      </c>
      <c r="B65" s="22"/>
      <c r="C65" s="22"/>
      <c r="D65" s="22"/>
      <c r="E65" s="22"/>
      <c r="F65" s="22"/>
      <c r="G65" s="22"/>
      <c r="H65" s="22"/>
      <c r="I65" s="22"/>
      <c r="J65" s="22"/>
    </row>
    <row r="66" spans="1:10">
      <c r="A66" s="23"/>
      <c r="B66" s="24"/>
      <c r="C66" s="24"/>
      <c r="D66" s="24"/>
      <c r="E66" s="24"/>
      <c r="F66" s="24"/>
      <c r="G66" s="24"/>
      <c r="H66" s="24"/>
      <c r="I66" s="52"/>
      <c r="J66" s="52"/>
    </row>
    <row r="67" ht="25.5" spans="1:10">
      <c r="A67" s="143" t="s">
        <v>31</v>
      </c>
      <c r="B67" s="26"/>
      <c r="C67" s="26"/>
      <c r="D67" s="26"/>
      <c r="E67" s="27"/>
      <c r="F67" s="28" t="s">
        <v>20</v>
      </c>
      <c r="G67" s="28" t="s">
        <v>21</v>
      </c>
      <c r="H67" s="28" t="s">
        <v>7</v>
      </c>
      <c r="I67" s="28" t="s">
        <v>8</v>
      </c>
      <c r="J67" s="53" t="s">
        <v>9</v>
      </c>
    </row>
    <row r="68" ht="15" spans="1:10">
      <c r="A68" s="29"/>
      <c r="B68" s="30"/>
      <c r="C68" s="30"/>
      <c r="D68" s="30"/>
      <c r="E68" s="31"/>
      <c r="F68" s="32" t="s">
        <v>18</v>
      </c>
      <c r="G68" s="32" t="s">
        <v>18</v>
      </c>
      <c r="H68" s="32" t="s">
        <v>18</v>
      </c>
      <c r="I68" s="32" t="s">
        <v>18</v>
      </c>
      <c r="J68" s="54" t="s">
        <v>18</v>
      </c>
    </row>
    <row r="69" spans="1:10">
      <c r="A69" s="135" t="s">
        <v>32</v>
      </c>
      <c r="B69" s="136"/>
      <c r="C69" s="40"/>
      <c r="D69" s="40"/>
      <c r="E69" s="40"/>
      <c r="F69" s="123">
        <v>5186517.66</v>
      </c>
      <c r="G69" s="137">
        <f t="shared" ref="G69:J69" si="13">G19+G37+G53</f>
        <v>7312043.57</v>
      </c>
      <c r="H69" s="41">
        <f t="shared" si="13"/>
        <v>8050975</v>
      </c>
      <c r="I69" s="41">
        <f t="shared" si="13"/>
        <v>8002513</v>
      </c>
      <c r="J69" s="41">
        <f t="shared" si="13"/>
        <v>8072704</v>
      </c>
    </row>
    <row r="70" spans="1:10">
      <c r="A70" s="135" t="s">
        <v>33</v>
      </c>
      <c r="B70" s="136"/>
      <c r="C70" s="40"/>
      <c r="D70" s="40"/>
      <c r="E70" s="40"/>
      <c r="F70" s="123">
        <f>F22+F38+F54</f>
        <v>5303048.23</v>
      </c>
      <c r="G70" s="137">
        <f t="shared" ref="G70:J70" si="14">G22+G38+G54</f>
        <v>7312043.57</v>
      </c>
      <c r="H70" s="41">
        <f t="shared" si="14"/>
        <v>8050975</v>
      </c>
      <c r="I70" s="41">
        <f t="shared" si="14"/>
        <v>8002513</v>
      </c>
      <c r="J70" s="41">
        <f t="shared" si="14"/>
        <v>8072704</v>
      </c>
    </row>
    <row r="71" ht="15" spans="1:10">
      <c r="A71" s="145" t="s">
        <v>34</v>
      </c>
      <c r="B71" s="99"/>
      <c r="C71" s="99"/>
      <c r="D71" s="99"/>
      <c r="E71" s="99"/>
      <c r="F71" s="129">
        <f>F69-F70</f>
        <v>-116530.569999999</v>
      </c>
      <c r="G71" s="138">
        <f t="shared" ref="G71:J71" si="15">G69-G70</f>
        <v>0</v>
      </c>
      <c r="H71" s="130">
        <f t="shared" si="15"/>
        <v>0</v>
      </c>
      <c r="I71" s="130">
        <f t="shared" si="15"/>
        <v>0</v>
      </c>
      <c r="J71" s="130">
        <f t="shared" si="15"/>
        <v>0</v>
      </c>
    </row>
    <row r="72" spans="1:10">
      <c r="A72" s="139"/>
      <c r="B72" s="140"/>
      <c r="C72" s="140"/>
      <c r="D72" s="140"/>
      <c r="E72" s="140"/>
      <c r="F72" s="140"/>
      <c r="G72" s="140"/>
      <c r="H72" s="133"/>
      <c r="I72" s="133"/>
      <c r="J72" s="133"/>
    </row>
    <row r="73" ht="60" customHeight="1" spans="1:10">
      <c r="A73" s="141" t="s">
        <v>35</v>
      </c>
      <c r="B73" s="142"/>
      <c r="C73" s="142"/>
      <c r="D73" s="142"/>
      <c r="E73" s="142"/>
      <c r="F73" s="142"/>
      <c r="G73" s="142"/>
      <c r="H73" s="142"/>
      <c r="I73" s="142"/>
      <c r="J73" s="142"/>
    </row>
    <row r="75" ht="36" customHeight="1" spans="1:10">
      <c r="A75" s="141" t="s">
        <v>36</v>
      </c>
      <c r="B75" s="142"/>
      <c r="C75" s="142"/>
      <c r="D75" s="142"/>
      <c r="E75" s="142"/>
      <c r="F75" s="142"/>
      <c r="G75" s="142"/>
      <c r="H75" s="142"/>
      <c r="I75" s="142"/>
      <c r="J75" s="142"/>
    </row>
    <row r="77" ht="30.75" customHeight="1" spans="1:10">
      <c r="A77" s="141" t="s">
        <v>37</v>
      </c>
      <c r="B77" s="142"/>
      <c r="C77" s="142"/>
      <c r="D77" s="142"/>
      <c r="E77" s="142"/>
      <c r="F77" s="142"/>
      <c r="G77" s="142"/>
      <c r="H77" s="142"/>
      <c r="I77" s="142"/>
      <c r="J77" s="142"/>
    </row>
    <row r="79" spans="1:1">
      <c r="A79" s="134"/>
    </row>
  </sheetData>
  <mergeCells count="30">
    <mergeCell ref="A1:J1"/>
    <mergeCell ref="A3:J3"/>
    <mergeCell ref="A5:J5"/>
    <mergeCell ref="A9:E9"/>
    <mergeCell ref="A15:E15"/>
    <mergeCell ref="A19:E19"/>
    <mergeCell ref="A25:E25"/>
    <mergeCell ref="A27:J27"/>
    <mergeCell ref="A33:E33"/>
    <mergeCell ref="A39:E39"/>
    <mergeCell ref="A41:J41"/>
    <mergeCell ref="A45:E45"/>
    <mergeCell ref="A48:E48"/>
    <mergeCell ref="A52:E52"/>
    <mergeCell ref="A55:E55"/>
    <mergeCell ref="A57:J57"/>
    <mergeCell ref="A63:E63"/>
    <mergeCell ref="A65:J65"/>
    <mergeCell ref="A71:E71"/>
    <mergeCell ref="A73:J73"/>
    <mergeCell ref="A75:J75"/>
    <mergeCell ref="A77:J77"/>
    <mergeCell ref="A43:E44"/>
    <mergeCell ref="A50:E51"/>
    <mergeCell ref="A59:E60"/>
    <mergeCell ref="A67:E68"/>
    <mergeCell ref="A7:E8"/>
    <mergeCell ref="A17:E18"/>
    <mergeCell ref="A29:E30"/>
    <mergeCell ref="A35:E36"/>
  </mergeCells>
  <pageMargins left="0.7" right="0.7" top="0.75" bottom="0.75" header="0.3" footer="0.3"/>
  <pageSetup paperSize="9" scale="6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selection activeCell="A2" sqref="A2"/>
    </sheetView>
  </sheetViews>
  <sheetFormatPr defaultColWidth="9" defaultRowHeight="15"/>
  <cols>
    <col min="1" max="1" width="7.42857142857143" customWidth="1"/>
    <col min="2" max="2" width="8.42857142857143" customWidth="1"/>
    <col min="3" max="3" width="5.42857142857143" customWidth="1"/>
    <col min="4" max="4" width="25.2857142857143" customWidth="1"/>
    <col min="5" max="9" width="15.7142857142857" customWidth="1"/>
  </cols>
  <sheetData>
    <row r="1" ht="42" customHeight="1" spans="1:9">
      <c r="A1" s="1" t="s">
        <v>38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/>
      <c r="B2" s="2"/>
      <c r="C2" s="2"/>
      <c r="D2" s="2"/>
      <c r="E2" s="2"/>
      <c r="F2" s="2"/>
      <c r="G2" s="2"/>
      <c r="H2" s="2"/>
      <c r="I2" s="2"/>
    </row>
    <row r="3" ht="15.75" spans="1:9">
      <c r="A3" s="1" t="s">
        <v>1</v>
      </c>
      <c r="B3" s="1"/>
      <c r="C3" s="1"/>
      <c r="D3" s="1"/>
      <c r="E3" s="1"/>
      <c r="F3" s="1"/>
      <c r="G3" s="1"/>
      <c r="H3" s="55"/>
      <c r="I3" s="55"/>
    </row>
    <row r="4" ht="18" spans="1:9">
      <c r="A4" s="2"/>
      <c r="B4" s="2"/>
      <c r="C4" s="2"/>
      <c r="D4" s="2"/>
      <c r="E4" s="2"/>
      <c r="F4" s="2"/>
      <c r="G4" s="2"/>
      <c r="H4" s="3"/>
      <c r="I4" s="3"/>
    </row>
    <row r="5" ht="18" customHeight="1" spans="1:9">
      <c r="A5" s="1" t="s">
        <v>39</v>
      </c>
      <c r="B5" s="4"/>
      <c r="C5" s="4"/>
      <c r="D5" s="4"/>
      <c r="E5" s="4"/>
      <c r="F5" s="4"/>
      <c r="G5" s="4"/>
      <c r="H5" s="4"/>
      <c r="I5" s="4"/>
    </row>
    <row r="6" ht="18" spans="1:9">
      <c r="A6" s="2"/>
      <c r="B6" s="2"/>
      <c r="C6" s="2"/>
      <c r="D6" s="2"/>
      <c r="E6" s="2"/>
      <c r="F6" s="2"/>
      <c r="G6" s="2"/>
      <c r="H6" s="3"/>
      <c r="I6" s="3"/>
    </row>
    <row r="7" ht="15.75" spans="1:9">
      <c r="A7" s="1" t="s">
        <v>40</v>
      </c>
      <c r="B7" s="61"/>
      <c r="C7" s="61"/>
      <c r="D7" s="61"/>
      <c r="E7" s="61"/>
      <c r="F7" s="61"/>
      <c r="G7" s="61"/>
      <c r="H7" s="61"/>
      <c r="I7" s="61"/>
    </row>
    <row r="8" ht="18" spans="1:9">
      <c r="A8" s="2"/>
      <c r="B8" s="2"/>
      <c r="C8" s="2"/>
      <c r="D8" s="2"/>
      <c r="E8" s="2"/>
      <c r="F8" s="2"/>
      <c r="G8" s="2"/>
      <c r="H8" s="3"/>
      <c r="I8" s="3"/>
    </row>
    <row r="9" ht="25.5" spans="1:9">
      <c r="A9" s="9" t="s">
        <v>41</v>
      </c>
      <c r="B9" s="8" t="s">
        <v>42</v>
      </c>
      <c r="C9" s="8" t="s">
        <v>43</v>
      </c>
      <c r="D9" s="8" t="s">
        <v>44</v>
      </c>
      <c r="E9" s="8" t="s">
        <v>45</v>
      </c>
      <c r="F9" s="9" t="s">
        <v>46</v>
      </c>
      <c r="G9" s="9" t="s">
        <v>47</v>
      </c>
      <c r="H9" s="9" t="s">
        <v>8</v>
      </c>
      <c r="I9" s="9" t="s">
        <v>9</v>
      </c>
    </row>
    <row r="10" ht="15.75" customHeight="1" spans="1:9">
      <c r="A10" s="68">
        <v>6</v>
      </c>
      <c r="B10" s="68"/>
      <c r="C10" s="68"/>
      <c r="D10" s="68" t="s">
        <v>12</v>
      </c>
      <c r="E10" s="69">
        <f>SUM(E11,E13,E15,E18)</f>
        <v>697071.73</v>
      </c>
      <c r="F10" s="70">
        <f>SUM(F11,F13,F15,F18)</f>
        <v>955008.66</v>
      </c>
      <c r="G10" s="71">
        <f>SUM(G11,G13,G15,G18)</f>
        <v>1033865</v>
      </c>
      <c r="H10" s="71">
        <f>SUM(H11,H13,H15,H18)</f>
        <v>1062116</v>
      </c>
      <c r="I10" s="71">
        <f>SUM(I11,I13,I15,I18)</f>
        <v>1071432</v>
      </c>
    </row>
    <row r="11" ht="38.25" spans="1:9">
      <c r="A11" s="56"/>
      <c r="B11" s="72">
        <v>63</v>
      </c>
      <c r="C11" s="56"/>
      <c r="D11" s="56" t="s">
        <v>48</v>
      </c>
      <c r="E11" s="62">
        <f>SUM(E12:E12)</f>
        <v>877.35</v>
      </c>
      <c r="F11" s="63">
        <f>SUM(F12:F12)</f>
        <v>37470.96</v>
      </c>
      <c r="G11" s="64">
        <f>SUM(G12:G12)</f>
        <v>1991</v>
      </c>
      <c r="H11" s="64"/>
      <c r="I11" s="64"/>
    </row>
    <row r="12" spans="1:9">
      <c r="A12" s="56"/>
      <c r="B12" s="73"/>
      <c r="C12" s="74" t="s">
        <v>49</v>
      </c>
      <c r="D12" s="74" t="s">
        <v>50</v>
      </c>
      <c r="E12" s="66">
        <v>877.35</v>
      </c>
      <c r="F12" s="67">
        <v>37470.96</v>
      </c>
      <c r="G12" s="58">
        <v>1991</v>
      </c>
      <c r="H12" s="58"/>
      <c r="I12" s="58"/>
    </row>
    <row r="13" spans="1:9">
      <c r="A13" s="59"/>
      <c r="B13" s="75">
        <v>64</v>
      </c>
      <c r="C13" s="76"/>
      <c r="D13" s="146" t="s">
        <v>51</v>
      </c>
      <c r="E13" s="62">
        <f>SUM(E14:E14)</f>
        <v>0</v>
      </c>
      <c r="F13" s="63">
        <f>SUM(F14)</f>
        <v>1.32</v>
      </c>
      <c r="G13" s="64">
        <f>SUM(G14:G14)</f>
        <v>1</v>
      </c>
      <c r="H13" s="64">
        <f>SUM(H14)</f>
        <v>0</v>
      </c>
      <c r="I13" s="64">
        <f>SUM(I14)</f>
        <v>0</v>
      </c>
    </row>
    <row r="14" spans="1:9">
      <c r="A14" s="65"/>
      <c r="B14" s="77"/>
      <c r="C14" s="147" t="s">
        <v>52</v>
      </c>
      <c r="D14" s="147" t="s">
        <v>53</v>
      </c>
      <c r="E14" s="66">
        <v>0</v>
      </c>
      <c r="F14" s="67">
        <v>1.32</v>
      </c>
      <c r="G14" s="58">
        <v>1</v>
      </c>
      <c r="H14" s="58">
        <v>0</v>
      </c>
      <c r="I14" s="58">
        <v>0</v>
      </c>
    </row>
    <row r="15" ht="38.25" spans="1:9">
      <c r="A15" s="59"/>
      <c r="B15" s="75">
        <v>66</v>
      </c>
      <c r="C15" s="76"/>
      <c r="D15" s="148" t="s">
        <v>54</v>
      </c>
      <c r="E15" s="62">
        <f>SUM(E16:E17)</f>
        <v>19252.36</v>
      </c>
      <c r="F15" s="63">
        <f>SUM(F16:F17)</f>
        <v>11945.05</v>
      </c>
      <c r="G15" s="64">
        <f>SUM(G16:G17)</f>
        <v>14533</v>
      </c>
      <c r="H15" s="64">
        <f>SUM(H16)</f>
        <v>11945</v>
      </c>
      <c r="I15" s="64">
        <f>SUM(I16,I17)</f>
        <v>11945</v>
      </c>
    </row>
    <row r="16" spans="1:9">
      <c r="A16" s="59"/>
      <c r="B16" s="75"/>
      <c r="C16" s="147" t="s">
        <v>52</v>
      </c>
      <c r="D16" s="147" t="s">
        <v>55</v>
      </c>
      <c r="E16" s="66">
        <v>7910.85</v>
      </c>
      <c r="F16" s="67">
        <v>11945.05</v>
      </c>
      <c r="G16" s="58">
        <v>11945</v>
      </c>
      <c r="H16" s="58">
        <v>11945</v>
      </c>
      <c r="I16" s="58">
        <v>11945</v>
      </c>
    </row>
    <row r="17" spans="1:9">
      <c r="A17" s="65"/>
      <c r="B17" s="59"/>
      <c r="C17" s="147" t="s">
        <v>56</v>
      </c>
      <c r="D17" s="147" t="s">
        <v>57</v>
      </c>
      <c r="E17" s="66">
        <v>11341.51</v>
      </c>
      <c r="F17" s="67"/>
      <c r="G17" s="58">
        <v>2588</v>
      </c>
      <c r="H17" s="58"/>
      <c r="I17" s="58"/>
    </row>
    <row r="18" ht="51" spans="1:9">
      <c r="A18" s="59"/>
      <c r="B18" s="75">
        <v>67</v>
      </c>
      <c r="C18" s="76"/>
      <c r="D18" s="148" t="s">
        <v>58</v>
      </c>
      <c r="E18" s="62">
        <f>SUM(E19:E20)</f>
        <v>676942.02</v>
      </c>
      <c r="F18" s="63">
        <f>SUM(F19:F20)</f>
        <v>905591.33</v>
      </c>
      <c r="G18" s="64">
        <f>SUM(G19:G20)</f>
        <v>1017340</v>
      </c>
      <c r="H18" s="64">
        <f>SUM(H19:H20)</f>
        <v>1050171</v>
      </c>
      <c r="I18" s="64">
        <f>SUM(I19:I20)</f>
        <v>1059487</v>
      </c>
    </row>
    <row r="19" ht="25.5" spans="1:9">
      <c r="A19" s="65"/>
      <c r="B19" s="65"/>
      <c r="C19" s="147" t="s">
        <v>59</v>
      </c>
      <c r="D19" s="149" t="s">
        <v>60</v>
      </c>
      <c r="E19" s="66">
        <v>255378.91</v>
      </c>
      <c r="F19" s="67">
        <v>484028.26</v>
      </c>
      <c r="G19" s="58">
        <v>595777</v>
      </c>
      <c r="H19" s="58">
        <v>628608</v>
      </c>
      <c r="I19" s="58">
        <v>637924</v>
      </c>
    </row>
    <row r="20" ht="25.5" spans="1:9">
      <c r="A20" s="65"/>
      <c r="B20" s="59"/>
      <c r="C20" s="147" t="s">
        <v>61</v>
      </c>
      <c r="D20" s="149" t="s">
        <v>62</v>
      </c>
      <c r="E20" s="66">
        <v>421563.11</v>
      </c>
      <c r="F20" s="67">
        <v>421563.07</v>
      </c>
      <c r="G20" s="58">
        <v>421563</v>
      </c>
      <c r="H20" s="58">
        <v>421563</v>
      </c>
      <c r="I20" s="58">
        <v>421563</v>
      </c>
    </row>
    <row r="22" ht="15.75" spans="1:9">
      <c r="A22" s="1" t="s">
        <v>63</v>
      </c>
      <c r="B22" s="61"/>
      <c r="C22" s="61"/>
      <c r="D22" s="61"/>
      <c r="E22" s="61"/>
      <c r="F22" s="61"/>
      <c r="G22" s="61"/>
      <c r="H22" s="61"/>
      <c r="I22" s="61"/>
    </row>
    <row r="23" ht="18" spans="1:9">
      <c r="A23" s="2"/>
      <c r="B23" s="2"/>
      <c r="C23" s="2"/>
      <c r="D23" s="2"/>
      <c r="E23" s="2"/>
      <c r="F23" s="2"/>
      <c r="G23" s="2"/>
      <c r="H23" s="3"/>
      <c r="I23" s="3"/>
    </row>
    <row r="24" ht="25.5" spans="1:9">
      <c r="A24" s="9" t="s">
        <v>41</v>
      </c>
      <c r="B24" s="8" t="s">
        <v>42</v>
      </c>
      <c r="C24" s="8" t="s">
        <v>43</v>
      </c>
      <c r="D24" s="8" t="s">
        <v>64</v>
      </c>
      <c r="E24" s="8" t="s">
        <v>45</v>
      </c>
      <c r="F24" s="9" t="s">
        <v>46</v>
      </c>
      <c r="G24" s="9" t="s">
        <v>47</v>
      </c>
      <c r="H24" s="9" t="s">
        <v>8</v>
      </c>
      <c r="I24" s="9" t="s">
        <v>9</v>
      </c>
    </row>
    <row r="25" ht="15.75" customHeight="1" spans="1:9">
      <c r="A25" s="68">
        <v>3</v>
      </c>
      <c r="B25" s="68"/>
      <c r="C25" s="68"/>
      <c r="D25" s="68" t="s">
        <v>15</v>
      </c>
      <c r="E25" s="69">
        <f>SUM(E26,E29,E35)</f>
        <v>644551.21</v>
      </c>
      <c r="F25" s="70">
        <f>SUM(F26,F29,F35)</f>
        <v>874535.51</v>
      </c>
      <c r="G25" s="71">
        <f>SUM(G26,G29,G35)</f>
        <v>987412</v>
      </c>
      <c r="H25" s="71">
        <f>SUM(H26,H29,H35)</f>
        <v>1014336</v>
      </c>
      <c r="I25" s="71">
        <f>SUM(I26,I29,I35)</f>
        <v>1023652</v>
      </c>
    </row>
    <row r="26" ht="15.75" customHeight="1" spans="1:9">
      <c r="A26" s="56"/>
      <c r="B26" s="72">
        <v>31</v>
      </c>
      <c r="C26" s="56"/>
      <c r="D26" s="56" t="s">
        <v>65</v>
      </c>
      <c r="E26" s="62">
        <f>SUM(E27:E28)</f>
        <v>532395.44</v>
      </c>
      <c r="F26" s="63">
        <f>SUM(F27:F28)</f>
        <v>713217.6</v>
      </c>
      <c r="G26" s="64">
        <f>SUM(G27:G28)</f>
        <v>780914</v>
      </c>
      <c r="H26" s="64">
        <f>SUM(H27:H28)</f>
        <v>806712</v>
      </c>
      <c r="I26" s="64">
        <f>SUM(I27:I28)</f>
        <v>810029</v>
      </c>
    </row>
    <row r="27" ht="25.5" spans="1:9">
      <c r="A27" s="65"/>
      <c r="B27" s="65"/>
      <c r="C27" s="147" t="s">
        <v>59</v>
      </c>
      <c r="D27" s="149" t="s">
        <v>66</v>
      </c>
      <c r="E27" s="66">
        <v>161378.79</v>
      </c>
      <c r="F27" s="67">
        <v>342200.94</v>
      </c>
      <c r="G27" s="58">
        <v>409897</v>
      </c>
      <c r="H27" s="58">
        <v>435695</v>
      </c>
      <c r="I27" s="58">
        <v>439012</v>
      </c>
    </row>
    <row r="28" ht="25.5" spans="1:9">
      <c r="A28" s="65"/>
      <c r="B28" s="65"/>
      <c r="C28" s="147" t="s">
        <v>61</v>
      </c>
      <c r="D28" s="149" t="s">
        <v>67</v>
      </c>
      <c r="E28" s="66">
        <v>371016.65</v>
      </c>
      <c r="F28" s="67">
        <v>371016.66</v>
      </c>
      <c r="G28" s="58">
        <v>371017</v>
      </c>
      <c r="H28" s="58">
        <v>371017</v>
      </c>
      <c r="I28" s="58">
        <v>371017</v>
      </c>
    </row>
    <row r="29" s="19" customFormat="1" spans="1:9">
      <c r="A29" s="59"/>
      <c r="B29" s="75">
        <v>32</v>
      </c>
      <c r="C29" s="76"/>
      <c r="D29" s="150" t="s">
        <v>68</v>
      </c>
      <c r="E29" s="62">
        <f>SUM(E30:E34)</f>
        <v>111705.27</v>
      </c>
      <c r="F29" s="63">
        <f>SUM(F30:F34)</f>
        <v>160317.84</v>
      </c>
      <c r="G29" s="64">
        <f>SUM(G30:G34)</f>
        <v>205436</v>
      </c>
      <c r="H29" s="64">
        <f>SUM(H30:H34)</f>
        <v>206512</v>
      </c>
      <c r="I29" s="64">
        <f>SUM(I30:I34)</f>
        <v>212459</v>
      </c>
    </row>
    <row r="30" ht="25.5" spans="1:9">
      <c r="A30" s="65"/>
      <c r="B30" s="65"/>
      <c r="C30" s="147" t="s">
        <v>59</v>
      </c>
      <c r="D30" s="149" t="s">
        <v>66</v>
      </c>
      <c r="E30" s="66">
        <v>60282.44</v>
      </c>
      <c r="F30" s="67">
        <v>101740.38</v>
      </c>
      <c r="G30" s="58">
        <v>145067</v>
      </c>
      <c r="H30" s="58">
        <v>152050</v>
      </c>
      <c r="I30" s="58">
        <v>157997</v>
      </c>
    </row>
    <row r="31" spans="1:9">
      <c r="A31" s="65"/>
      <c r="B31" s="65"/>
      <c r="C31" s="147" t="s">
        <v>52</v>
      </c>
      <c r="D31" s="147" t="s">
        <v>69</v>
      </c>
      <c r="E31" s="66">
        <v>0</v>
      </c>
      <c r="F31" s="67">
        <v>3983.01</v>
      </c>
      <c r="G31" s="58">
        <v>5310</v>
      </c>
      <c r="H31" s="58">
        <v>3982</v>
      </c>
      <c r="I31" s="58">
        <v>3982</v>
      </c>
    </row>
    <row r="32" ht="25.5" spans="1:9">
      <c r="A32" s="65"/>
      <c r="B32" s="65"/>
      <c r="C32" s="147" t="s">
        <v>61</v>
      </c>
      <c r="D32" s="149" t="s">
        <v>62</v>
      </c>
      <c r="E32" s="66">
        <v>50545.48</v>
      </c>
      <c r="F32" s="67">
        <v>50480.05</v>
      </c>
      <c r="G32" s="58">
        <v>50480</v>
      </c>
      <c r="H32" s="58">
        <v>50480</v>
      </c>
      <c r="I32" s="58">
        <v>50480</v>
      </c>
    </row>
    <row r="33" spans="1:9">
      <c r="A33" s="65"/>
      <c r="B33" s="65"/>
      <c r="C33" s="147" t="s">
        <v>49</v>
      </c>
      <c r="D33" s="147" t="s">
        <v>70</v>
      </c>
      <c r="E33" s="66">
        <v>877.35</v>
      </c>
      <c r="F33" s="67">
        <v>4114.4</v>
      </c>
      <c r="G33" s="58">
        <v>1991</v>
      </c>
      <c r="H33" s="58">
        <v>0</v>
      </c>
      <c r="I33" s="58"/>
    </row>
    <row r="34" spans="1:9">
      <c r="A34" s="65"/>
      <c r="B34" s="65"/>
      <c r="C34" s="147" t="s">
        <v>56</v>
      </c>
      <c r="D34" s="147" t="s">
        <v>71</v>
      </c>
      <c r="E34" s="66"/>
      <c r="F34" s="67"/>
      <c r="G34" s="58">
        <v>2588</v>
      </c>
      <c r="H34" s="58">
        <v>0</v>
      </c>
      <c r="I34" s="58"/>
    </row>
    <row r="35" s="19" customFormat="1" spans="1:9">
      <c r="A35" s="59"/>
      <c r="B35" s="75">
        <v>34</v>
      </c>
      <c r="C35" s="76"/>
      <c r="D35" s="146" t="s">
        <v>72</v>
      </c>
      <c r="E35" s="62">
        <f>SUM(E36:E37)</f>
        <v>450.5</v>
      </c>
      <c r="F35" s="63">
        <f>SUM(F36:F37)</f>
        <v>1000.07</v>
      </c>
      <c r="G35" s="64">
        <f>SUM(G36:G37)</f>
        <v>1062</v>
      </c>
      <c r="H35" s="64">
        <f>SUM(H36:H37)</f>
        <v>1112</v>
      </c>
      <c r="I35" s="64">
        <f>SUM(I36:I37)</f>
        <v>1164</v>
      </c>
    </row>
    <row r="36" ht="25.5" spans="1:9">
      <c r="A36" s="65"/>
      <c r="B36" s="65"/>
      <c r="C36" s="147" t="s">
        <v>59</v>
      </c>
      <c r="D36" s="149" t="s">
        <v>66</v>
      </c>
      <c r="E36" s="66">
        <v>449.52</v>
      </c>
      <c r="F36" s="67">
        <v>933.71</v>
      </c>
      <c r="G36" s="58">
        <v>996</v>
      </c>
      <c r="H36" s="58">
        <v>1046</v>
      </c>
      <c r="I36" s="58">
        <v>1098</v>
      </c>
    </row>
    <row r="37" ht="25.5" spans="1:9">
      <c r="A37" s="65"/>
      <c r="B37" s="59"/>
      <c r="C37" s="147" t="s">
        <v>61</v>
      </c>
      <c r="D37" s="149" t="s">
        <v>62</v>
      </c>
      <c r="E37" s="66">
        <v>0.98</v>
      </c>
      <c r="F37" s="67">
        <v>66.36</v>
      </c>
      <c r="G37" s="58">
        <v>66</v>
      </c>
      <c r="H37" s="58">
        <v>66</v>
      </c>
      <c r="I37" s="58">
        <v>66</v>
      </c>
    </row>
    <row r="38" ht="25.5" spans="1:9">
      <c r="A38" s="81">
        <v>4</v>
      </c>
      <c r="B38" s="81"/>
      <c r="C38" s="81"/>
      <c r="D38" s="82" t="s">
        <v>16</v>
      </c>
      <c r="E38" s="69">
        <f>SUM(E39)</f>
        <v>52520.52</v>
      </c>
      <c r="F38" s="70">
        <f>SUM(F39)</f>
        <v>80473.16</v>
      </c>
      <c r="G38" s="71">
        <f>SUM(G39)</f>
        <v>81136</v>
      </c>
      <c r="H38" s="71">
        <f>SUM(H39)</f>
        <v>47780</v>
      </c>
      <c r="I38" s="71">
        <f>SUM(I39)</f>
        <v>47780</v>
      </c>
    </row>
    <row r="39" ht="38.25" spans="1:9">
      <c r="A39" s="56"/>
      <c r="B39" s="72">
        <v>42</v>
      </c>
      <c r="C39" s="56"/>
      <c r="D39" s="60" t="s">
        <v>73</v>
      </c>
      <c r="E39" s="62">
        <f>SUM(E40:E43)</f>
        <v>52520.52</v>
      </c>
      <c r="F39" s="63">
        <f>SUM(F40:F43)</f>
        <v>80473.16</v>
      </c>
      <c r="G39" s="64">
        <f>SUM(G40:G43)</f>
        <v>81136</v>
      </c>
      <c r="H39" s="64">
        <f>SUM(H40:H43)</f>
        <v>47780</v>
      </c>
      <c r="I39" s="85">
        <f>SUM(I40:I43)</f>
        <v>47780</v>
      </c>
    </row>
    <row r="40" ht="25.5" spans="1:9">
      <c r="A40" s="74"/>
      <c r="B40" s="74"/>
      <c r="C40" s="74" t="s">
        <v>59</v>
      </c>
      <c r="D40" s="83" t="s">
        <v>74</v>
      </c>
      <c r="E40" s="66">
        <v>33268.16</v>
      </c>
      <c r="F40" s="67">
        <v>39153.23</v>
      </c>
      <c r="G40" s="58">
        <v>39817</v>
      </c>
      <c r="H40" s="58">
        <v>39817</v>
      </c>
      <c r="I40" s="86">
        <v>39817</v>
      </c>
    </row>
    <row r="41" spans="1:9">
      <c r="A41" s="74"/>
      <c r="B41" s="74"/>
      <c r="C41" s="74" t="s">
        <v>52</v>
      </c>
      <c r="D41" s="83" t="s">
        <v>69</v>
      </c>
      <c r="E41" s="66">
        <v>7910.85</v>
      </c>
      <c r="F41" s="67">
        <v>7963.37</v>
      </c>
      <c r="G41" s="58">
        <v>7963</v>
      </c>
      <c r="H41" s="58">
        <v>7963</v>
      </c>
      <c r="I41" s="86">
        <v>7963</v>
      </c>
    </row>
    <row r="42" spans="1:9">
      <c r="A42" s="74"/>
      <c r="B42" s="74"/>
      <c r="C42" s="74" t="s">
        <v>49</v>
      </c>
      <c r="D42" s="83" t="s">
        <v>70</v>
      </c>
      <c r="E42" s="66"/>
      <c r="F42" s="67">
        <v>33356.56</v>
      </c>
      <c r="G42" s="58">
        <v>33356</v>
      </c>
      <c r="H42" s="58"/>
      <c r="I42" s="86"/>
    </row>
    <row r="43" spans="1:9">
      <c r="A43" s="74"/>
      <c r="B43" s="74"/>
      <c r="C43" s="84" t="s">
        <v>56</v>
      </c>
      <c r="D43" s="83" t="s">
        <v>75</v>
      </c>
      <c r="E43" s="66">
        <v>11341.51</v>
      </c>
      <c r="F43" s="67"/>
      <c r="G43" s="58">
        <v>0</v>
      </c>
      <c r="H43" s="58"/>
      <c r="I43" s="86"/>
    </row>
  </sheetData>
  <mergeCells count="5">
    <mergeCell ref="A1:I1"/>
    <mergeCell ref="A3:I3"/>
    <mergeCell ref="A5:I5"/>
    <mergeCell ref="A7:I7"/>
    <mergeCell ref="A22:I22"/>
  </mergeCells>
  <pageMargins left="0.7" right="0.7" top="0.75" bottom="0.75" header="0.3" footer="0.3"/>
  <pageSetup paperSize="9" scale="6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D11" sqref="D11"/>
    </sheetView>
  </sheetViews>
  <sheetFormatPr defaultColWidth="9" defaultRowHeight="15" outlineLevelCol="5"/>
  <cols>
    <col min="1" max="1" width="37.7142857142857" customWidth="1"/>
    <col min="2" max="6" width="15.7142857142857" customWidth="1"/>
  </cols>
  <sheetData>
    <row r="1" ht="42" customHeight="1" spans="1:6">
      <c r="A1" s="1" t="s">
        <v>76</v>
      </c>
      <c r="B1" s="1"/>
      <c r="C1" s="1"/>
      <c r="D1" s="1"/>
      <c r="E1" s="1"/>
      <c r="F1" s="1"/>
    </row>
    <row r="2" ht="18" customHeight="1" spans="1:6">
      <c r="A2" s="2"/>
      <c r="B2" s="2"/>
      <c r="C2" s="2"/>
      <c r="D2" s="2"/>
      <c r="E2" s="2"/>
      <c r="F2" s="2"/>
    </row>
    <row r="3" ht="15.75" spans="1:6">
      <c r="A3" s="1" t="s">
        <v>1</v>
      </c>
      <c r="B3" s="1"/>
      <c r="C3" s="1"/>
      <c r="D3" s="1"/>
      <c r="E3" s="55"/>
      <c r="F3" s="55"/>
    </row>
    <row r="4" ht="18" spans="1:6">
      <c r="A4" s="2"/>
      <c r="B4" s="2"/>
      <c r="C4" s="2"/>
      <c r="D4" s="2"/>
      <c r="E4" s="3"/>
      <c r="F4" s="3"/>
    </row>
    <row r="5" ht="18" customHeight="1" spans="1:6">
      <c r="A5" s="1" t="s">
        <v>39</v>
      </c>
      <c r="B5" s="4"/>
      <c r="C5" s="4"/>
      <c r="D5" s="4"/>
      <c r="E5" s="4"/>
      <c r="F5" s="4"/>
    </row>
    <row r="6" ht="18" spans="1:6">
      <c r="A6" s="2"/>
      <c r="B6" s="2"/>
      <c r="C6" s="2"/>
      <c r="D6" s="2"/>
      <c r="E6" s="3"/>
      <c r="F6" s="3"/>
    </row>
    <row r="7" ht="15.75" spans="1:6">
      <c r="A7" s="1" t="s">
        <v>77</v>
      </c>
      <c r="B7" s="61"/>
      <c r="C7" s="61"/>
      <c r="D7" s="61"/>
      <c r="E7" s="61"/>
      <c r="F7" s="61"/>
    </row>
    <row r="8" ht="18" spans="1:6">
      <c r="A8" s="2"/>
      <c r="B8" s="2"/>
      <c r="C8" s="2"/>
      <c r="D8" s="2"/>
      <c r="E8" s="3"/>
      <c r="F8" s="3"/>
    </row>
    <row r="9" ht="25.5" spans="1:6">
      <c r="A9" s="9" t="s">
        <v>78</v>
      </c>
      <c r="B9" s="8" t="s">
        <v>45</v>
      </c>
      <c r="C9" s="9" t="s">
        <v>46</v>
      </c>
      <c r="D9" s="9" t="s">
        <v>47</v>
      </c>
      <c r="E9" s="9" t="s">
        <v>8</v>
      </c>
      <c r="F9" s="9" t="s">
        <v>9</v>
      </c>
    </row>
    <row r="10" ht="15.75" customHeight="1" spans="1:6">
      <c r="A10" s="56" t="s">
        <v>79</v>
      </c>
      <c r="B10" s="62">
        <v>697071.73</v>
      </c>
      <c r="C10" s="63">
        <v>955008.67</v>
      </c>
      <c r="D10" s="64">
        <v>1068548</v>
      </c>
      <c r="E10" s="64">
        <v>1062116</v>
      </c>
      <c r="F10" s="64">
        <v>1071432</v>
      </c>
    </row>
    <row r="11" spans="1:6">
      <c r="A11" s="59" t="s">
        <v>80</v>
      </c>
      <c r="B11" s="62">
        <v>697071.73</v>
      </c>
      <c r="C11" s="63">
        <v>955008.67</v>
      </c>
      <c r="D11" s="64">
        <v>1068548</v>
      </c>
      <c r="E11" s="64">
        <v>1062116</v>
      </c>
      <c r="F11" s="64">
        <v>1071432</v>
      </c>
    </row>
    <row r="12" spans="1:6">
      <c r="A12" s="65" t="s">
        <v>81</v>
      </c>
      <c r="B12" s="66">
        <v>697071.73</v>
      </c>
      <c r="C12" s="67">
        <v>955008.67</v>
      </c>
      <c r="D12" s="58">
        <v>1068548</v>
      </c>
      <c r="E12" s="58">
        <v>1062116</v>
      </c>
      <c r="F12" s="58">
        <v>1071432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workbookViewId="0">
      <selection activeCell="A1" sqref="A1:I1"/>
    </sheetView>
  </sheetViews>
  <sheetFormatPr defaultColWidth="9" defaultRowHeight="15"/>
  <cols>
    <col min="1" max="1" width="7.42857142857143" customWidth="1"/>
    <col min="2" max="2" width="8.42857142857143" customWidth="1"/>
    <col min="3" max="3" width="5.42857142857143" customWidth="1"/>
    <col min="4" max="4" width="25.2857142857143" customWidth="1"/>
    <col min="5" max="9" width="15.7142857142857" customWidth="1"/>
  </cols>
  <sheetData>
    <row r="1" ht="42" customHeight="1" spans="1:9">
      <c r="A1" s="1" t="s">
        <v>82</v>
      </c>
      <c r="B1" s="1"/>
      <c r="C1" s="1"/>
      <c r="D1" s="1"/>
      <c r="E1" s="1"/>
      <c r="F1" s="1"/>
      <c r="G1" s="1"/>
      <c r="H1" s="1"/>
      <c r="I1" s="1"/>
    </row>
    <row r="2" ht="18" customHeight="1" spans="1:9">
      <c r="A2" s="2"/>
      <c r="B2" s="2"/>
      <c r="C2" s="2"/>
      <c r="D2" s="2"/>
      <c r="E2" s="2"/>
      <c r="F2" s="2"/>
      <c r="G2" s="2"/>
      <c r="H2" s="2"/>
      <c r="I2" s="2"/>
    </row>
    <row r="3" ht="15.75" spans="1:9">
      <c r="A3" s="1" t="s">
        <v>1</v>
      </c>
      <c r="B3" s="1"/>
      <c r="C3" s="1"/>
      <c r="D3" s="1"/>
      <c r="E3" s="1"/>
      <c r="F3" s="1"/>
      <c r="G3" s="1"/>
      <c r="H3" s="55"/>
      <c r="I3" s="55"/>
    </row>
    <row r="4" ht="18" spans="1:9">
      <c r="A4" s="2"/>
      <c r="B4" s="2"/>
      <c r="C4" s="2"/>
      <c r="D4" s="2"/>
      <c r="E4" s="2"/>
      <c r="F4" s="2"/>
      <c r="G4" s="2"/>
      <c r="H4" s="3"/>
      <c r="I4" s="3"/>
    </row>
    <row r="5" ht="18" customHeight="1" spans="1:9">
      <c r="A5" s="1" t="s">
        <v>83</v>
      </c>
      <c r="B5" s="4"/>
      <c r="C5" s="4"/>
      <c r="D5" s="4"/>
      <c r="E5" s="4"/>
      <c r="F5" s="4"/>
      <c r="G5" s="4"/>
      <c r="H5" s="4"/>
      <c r="I5" s="4"/>
    </row>
    <row r="6" ht="18" spans="1:9">
      <c r="A6" s="2"/>
      <c r="B6" s="2"/>
      <c r="C6" s="2"/>
      <c r="D6" s="2"/>
      <c r="E6" s="2"/>
      <c r="F6" s="2"/>
      <c r="G6" s="2"/>
      <c r="H6" s="3"/>
      <c r="I6" s="3"/>
    </row>
    <row r="7" ht="25.5" spans="1:9">
      <c r="A7" s="9" t="s">
        <v>41</v>
      </c>
      <c r="B7" s="8" t="s">
        <v>42</v>
      </c>
      <c r="C7" s="8" t="s">
        <v>43</v>
      </c>
      <c r="D7" s="8" t="s">
        <v>31</v>
      </c>
      <c r="E7" s="8" t="s">
        <v>45</v>
      </c>
      <c r="F7" s="9" t="s">
        <v>46</v>
      </c>
      <c r="G7" s="9" t="s">
        <v>47</v>
      </c>
      <c r="H7" s="9" t="s">
        <v>8</v>
      </c>
      <c r="I7" s="9" t="s">
        <v>9</v>
      </c>
    </row>
    <row r="8" ht="25.5" spans="1:9">
      <c r="A8" s="56">
        <v>8</v>
      </c>
      <c r="B8" s="56"/>
      <c r="C8" s="56"/>
      <c r="D8" s="56" t="s">
        <v>22</v>
      </c>
      <c r="E8" s="57">
        <v>0</v>
      </c>
      <c r="F8" s="58">
        <v>0</v>
      </c>
      <c r="G8" s="58">
        <v>0</v>
      </c>
      <c r="H8" s="58">
        <v>0</v>
      </c>
      <c r="I8" s="58">
        <v>0</v>
      </c>
    </row>
    <row r="9" ht="25.5" spans="1:9">
      <c r="A9" s="59">
        <v>5</v>
      </c>
      <c r="B9" s="59"/>
      <c r="C9" s="59"/>
      <c r="D9" s="60" t="s">
        <v>23</v>
      </c>
      <c r="E9" s="57">
        <v>0</v>
      </c>
      <c r="F9" s="58">
        <v>0</v>
      </c>
      <c r="G9" s="58">
        <v>0</v>
      </c>
      <c r="H9" s="58">
        <v>0</v>
      </c>
      <c r="I9" s="58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6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7"/>
  <sheetViews>
    <sheetView workbookViewId="0">
      <selection activeCell="F3" sqref="F3"/>
    </sheetView>
  </sheetViews>
  <sheetFormatPr defaultColWidth="9" defaultRowHeight="15"/>
  <cols>
    <col min="6" max="6" width="10.2857142857143" customWidth="1"/>
  </cols>
  <sheetData>
    <row r="2" ht="15.75" spans="4:6">
      <c r="D2" s="19"/>
      <c r="F2" s="20" t="s">
        <v>84</v>
      </c>
    </row>
    <row r="4" spans="1:11">
      <c r="A4" s="21" t="s">
        <v>85</v>
      </c>
      <c r="B4" s="21"/>
      <c r="C4" s="22"/>
      <c r="D4" s="22"/>
      <c r="E4" s="22"/>
      <c r="F4" s="22"/>
      <c r="G4" s="22"/>
      <c r="H4" s="22"/>
      <c r="I4" s="22"/>
      <c r="J4" s="22"/>
      <c r="K4" s="22"/>
    </row>
    <row r="5" ht="15.75" spans="1:11">
      <c r="A5" s="23"/>
      <c r="B5" s="23"/>
      <c r="C5" s="24"/>
      <c r="D5" s="24"/>
      <c r="E5" s="24"/>
      <c r="F5" s="24"/>
      <c r="G5" s="24"/>
      <c r="H5" s="24"/>
      <c r="I5" s="24"/>
      <c r="J5" s="52"/>
      <c r="K5" s="52"/>
    </row>
    <row r="6" ht="25.5" spans="1:11">
      <c r="A6" s="143" t="s">
        <v>4</v>
      </c>
      <c r="B6" s="26"/>
      <c r="C6" s="26"/>
      <c r="D6" s="26"/>
      <c r="E6" s="26"/>
      <c r="F6" s="27"/>
      <c r="G6" s="28" t="s">
        <v>20</v>
      </c>
      <c r="H6" s="28" t="s">
        <v>21</v>
      </c>
      <c r="I6" s="28" t="s">
        <v>7</v>
      </c>
      <c r="J6" s="28" t="s">
        <v>8</v>
      </c>
      <c r="K6" s="53" t="s">
        <v>9</v>
      </c>
    </row>
    <row r="7" spans="1:11">
      <c r="A7" s="29"/>
      <c r="B7" s="30"/>
      <c r="C7" s="30"/>
      <c r="D7" s="30"/>
      <c r="E7" s="30"/>
      <c r="F7" s="31"/>
      <c r="G7" s="32" t="s">
        <v>10</v>
      </c>
      <c r="H7" s="32" t="s">
        <v>10</v>
      </c>
      <c r="I7" s="32" t="s">
        <v>10</v>
      </c>
      <c r="J7" s="32" t="s">
        <v>10</v>
      </c>
      <c r="K7" s="54" t="s">
        <v>10</v>
      </c>
    </row>
    <row r="8" spans="1:11">
      <c r="A8" s="33" t="s">
        <v>26</v>
      </c>
      <c r="B8" s="34"/>
      <c r="C8" s="34"/>
      <c r="D8" s="34"/>
      <c r="E8" s="34"/>
      <c r="F8" s="35"/>
      <c r="G8" s="36">
        <v>-5438</v>
      </c>
      <c r="H8" s="36">
        <v>-15466</v>
      </c>
      <c r="I8" s="36">
        <v>34683</v>
      </c>
      <c r="J8" s="36">
        <v>0</v>
      </c>
      <c r="K8" s="36">
        <v>0</v>
      </c>
    </row>
    <row r="9" ht="15.75" spans="1:11">
      <c r="A9" s="37">
        <v>9</v>
      </c>
      <c r="B9" s="38"/>
      <c r="C9" s="39" t="s">
        <v>86</v>
      </c>
      <c r="D9" s="40"/>
      <c r="E9" s="40"/>
      <c r="F9" s="40"/>
      <c r="G9" s="41">
        <v>-5438</v>
      </c>
      <c r="H9" s="41">
        <v>-15466</v>
      </c>
      <c r="I9" s="41">
        <v>34683</v>
      </c>
      <c r="J9" s="41">
        <v>0</v>
      </c>
      <c r="K9" s="41">
        <v>0</v>
      </c>
    </row>
    <row r="10" ht="15.75" spans="1:11">
      <c r="A10" s="37">
        <v>92</v>
      </c>
      <c r="B10" s="38"/>
      <c r="C10" s="39" t="s">
        <v>87</v>
      </c>
      <c r="D10" s="40"/>
      <c r="E10" s="40"/>
      <c r="F10" s="40"/>
      <c r="G10" s="41">
        <v>-5438</v>
      </c>
      <c r="H10" s="41">
        <v>-15466</v>
      </c>
      <c r="I10" s="41">
        <v>34683</v>
      </c>
      <c r="J10" s="41">
        <v>0</v>
      </c>
      <c r="K10" s="41">
        <v>0</v>
      </c>
    </row>
    <row r="11" ht="15.75" spans="1:11">
      <c r="A11" s="37">
        <v>9221</v>
      </c>
      <c r="B11" s="38"/>
      <c r="C11" s="39" t="s">
        <v>88</v>
      </c>
      <c r="D11" s="40"/>
      <c r="E11" s="40"/>
      <c r="F11" s="40"/>
      <c r="G11" s="41">
        <f>SUM(G12:G13)</f>
        <v>1325.43632623266</v>
      </c>
      <c r="H11" s="41">
        <f>SUM(H12:H13)</f>
        <v>0</v>
      </c>
      <c r="I11" s="41">
        <f t="shared" ref="I11:K11" si="0">SUM(I12:I13)</f>
        <v>34683</v>
      </c>
      <c r="J11" s="41">
        <f t="shared" si="0"/>
        <v>0</v>
      </c>
      <c r="K11" s="41">
        <f t="shared" si="0"/>
        <v>0</v>
      </c>
    </row>
    <row r="12" ht="34.5" customHeight="1" spans="1:11">
      <c r="A12" s="37"/>
      <c r="B12" s="42" t="s">
        <v>52</v>
      </c>
      <c r="C12" s="43" t="s">
        <v>89</v>
      </c>
      <c r="D12" s="44"/>
      <c r="E12" s="44"/>
      <c r="F12" s="45"/>
      <c r="G12" s="41">
        <f>9986.5/7.5345</f>
        <v>1325.43632623266</v>
      </c>
      <c r="H12" s="41">
        <v>0</v>
      </c>
      <c r="I12" s="41">
        <v>1327</v>
      </c>
      <c r="J12" s="41">
        <v>0</v>
      </c>
      <c r="K12" s="41">
        <v>0</v>
      </c>
    </row>
    <row r="13" ht="35.25" customHeight="1" spans="1:11">
      <c r="A13" s="37"/>
      <c r="B13" s="42" t="s">
        <v>49</v>
      </c>
      <c r="C13" s="43" t="s">
        <v>90</v>
      </c>
      <c r="D13" s="44"/>
      <c r="E13" s="44"/>
      <c r="F13" s="45"/>
      <c r="G13" s="41">
        <v>0</v>
      </c>
      <c r="H13" s="41">
        <v>0</v>
      </c>
      <c r="I13" s="41">
        <v>33356</v>
      </c>
      <c r="J13" s="41">
        <v>0</v>
      </c>
      <c r="K13" s="41">
        <v>0</v>
      </c>
    </row>
    <row r="14" ht="15.75" spans="1:11">
      <c r="A14" s="37">
        <v>9222</v>
      </c>
      <c r="B14" s="38"/>
      <c r="C14" s="39" t="s">
        <v>91</v>
      </c>
      <c r="D14" s="40"/>
      <c r="E14" s="40"/>
      <c r="F14" s="40"/>
      <c r="G14" s="41">
        <f>SUM(G15:G16)</f>
        <v>6763.81976242617</v>
      </c>
      <c r="H14" s="41">
        <f>SUM(H15:H16)</f>
        <v>15466.2645165572</v>
      </c>
      <c r="I14" s="41">
        <f t="shared" ref="I14:K14" si="1">SUM(I15:I16)</f>
        <v>0</v>
      </c>
      <c r="J14" s="41">
        <f t="shared" si="1"/>
        <v>0</v>
      </c>
      <c r="K14" s="41">
        <f t="shared" si="1"/>
        <v>0</v>
      </c>
    </row>
    <row r="15" ht="15.75" spans="1:11">
      <c r="A15" s="38"/>
      <c r="B15" s="37" t="s">
        <v>59</v>
      </c>
      <c r="C15" s="46" t="s">
        <v>66</v>
      </c>
      <c r="D15" s="47"/>
      <c r="E15" s="47"/>
      <c r="F15" s="47"/>
      <c r="G15" s="41">
        <f>50962/7.5345</f>
        <v>6763.81976242617</v>
      </c>
      <c r="H15" s="41">
        <f>52805.57/7.5345</f>
        <v>7008.50355033512</v>
      </c>
      <c r="I15" s="41">
        <v>0</v>
      </c>
      <c r="J15" s="41">
        <v>0</v>
      </c>
      <c r="K15" s="41">
        <v>0</v>
      </c>
    </row>
    <row r="16" ht="15.75" spans="1:11">
      <c r="A16" s="38"/>
      <c r="B16" s="37" t="s">
        <v>61</v>
      </c>
      <c r="C16" s="48" t="s">
        <v>62</v>
      </c>
      <c r="D16" s="40"/>
      <c r="E16" s="40"/>
      <c r="F16" s="40"/>
      <c r="G16" s="41">
        <v>0</v>
      </c>
      <c r="H16" s="41">
        <f>63725/7.5345</f>
        <v>8457.76096622205</v>
      </c>
      <c r="I16" s="41">
        <v>0</v>
      </c>
      <c r="J16" s="41">
        <v>0</v>
      </c>
      <c r="K16" s="41">
        <v>0</v>
      </c>
    </row>
    <row r="17" spans="1:11">
      <c r="A17" s="49" t="s">
        <v>29</v>
      </c>
      <c r="B17" s="50"/>
      <c r="C17" s="50"/>
      <c r="D17" s="50"/>
      <c r="E17" s="50"/>
      <c r="F17" s="50"/>
      <c r="G17" s="51">
        <f>G11-G14</f>
        <v>-5438.38343619351</v>
      </c>
      <c r="H17" s="51">
        <f>H11-H14</f>
        <v>-15466.2645165572</v>
      </c>
      <c r="I17" s="51">
        <f t="shared" ref="I17:K17" si="2">I11-I14</f>
        <v>34683</v>
      </c>
      <c r="J17" s="51">
        <f t="shared" si="2"/>
        <v>0</v>
      </c>
      <c r="K17" s="51">
        <f t="shared" si="2"/>
        <v>0</v>
      </c>
    </row>
  </sheetData>
  <mergeCells count="6">
    <mergeCell ref="A4:K4"/>
    <mergeCell ref="A8:F8"/>
    <mergeCell ref="C12:F12"/>
    <mergeCell ref="C13:F13"/>
    <mergeCell ref="A17:F17"/>
    <mergeCell ref="A6:F7"/>
  </mergeCells>
  <pageMargins left="0.7" right="0.7" top="0.75" bottom="0.75" header="0.3" footer="0.3"/>
  <pageSetup paperSize="1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workbookViewId="0">
      <selection activeCell="A2" sqref="A2"/>
    </sheetView>
  </sheetViews>
  <sheetFormatPr defaultColWidth="9" defaultRowHeight="15" outlineLevelCol="7"/>
  <cols>
    <col min="1" max="1" width="7.42857142857143" customWidth="1"/>
    <col min="2" max="2" width="8.42857142857143" customWidth="1"/>
    <col min="3" max="3" width="52.1428571428571" customWidth="1"/>
    <col min="4" max="8" width="15.7142857142857" customWidth="1"/>
  </cols>
  <sheetData>
    <row r="1" ht="42" customHeight="1" spans="1:8">
      <c r="A1" s="1" t="s">
        <v>92</v>
      </c>
      <c r="B1" s="1"/>
      <c r="C1" s="1"/>
      <c r="D1" s="1"/>
      <c r="E1" s="1"/>
      <c r="F1" s="1"/>
      <c r="G1" s="1"/>
      <c r="H1" s="1"/>
    </row>
    <row r="2" ht="18" spans="1:8">
      <c r="A2" s="2"/>
      <c r="B2" s="2"/>
      <c r="C2" s="2"/>
      <c r="D2" s="2"/>
      <c r="E2" s="2"/>
      <c r="F2" s="2"/>
      <c r="G2" s="3"/>
      <c r="H2" s="3"/>
    </row>
    <row r="3" ht="18" customHeight="1" spans="1:8">
      <c r="A3" s="1" t="s">
        <v>93</v>
      </c>
      <c r="B3" s="4"/>
      <c r="C3" s="4"/>
      <c r="D3" s="4"/>
      <c r="E3" s="4"/>
      <c r="F3" s="4"/>
      <c r="G3" s="4"/>
      <c r="H3" s="4"/>
    </row>
    <row r="4" ht="18" spans="1:8">
      <c r="A4" s="2"/>
      <c r="B4" s="2"/>
      <c r="C4" s="2"/>
      <c r="D4" s="2"/>
      <c r="E4" s="2"/>
      <c r="F4" s="2"/>
      <c r="G4" s="3"/>
      <c r="H4" s="3"/>
    </row>
    <row r="5" ht="25.5" spans="1:8">
      <c r="A5" s="5" t="s">
        <v>94</v>
      </c>
      <c r="B5" s="6"/>
      <c r="C5" s="7"/>
      <c r="D5" s="8" t="s">
        <v>45</v>
      </c>
      <c r="E5" s="9" t="s">
        <v>46</v>
      </c>
      <c r="F5" s="9" t="s">
        <v>47</v>
      </c>
      <c r="G5" s="9" t="s">
        <v>8</v>
      </c>
      <c r="H5" s="9" t="s">
        <v>9</v>
      </c>
    </row>
    <row r="6" spans="1:8">
      <c r="A6" s="10" t="s">
        <v>95</v>
      </c>
      <c r="B6" s="10"/>
      <c r="C6" s="11"/>
      <c r="D6" s="11">
        <v>697071.73</v>
      </c>
      <c r="E6" s="11">
        <v>955008.67</v>
      </c>
      <c r="F6" s="11">
        <v>1068548</v>
      </c>
      <c r="G6" s="11">
        <v>1062116</v>
      </c>
      <c r="H6" s="11">
        <v>1071432</v>
      </c>
    </row>
    <row r="7" spans="1:8">
      <c r="A7" s="12" t="s">
        <v>96</v>
      </c>
      <c r="B7" s="12"/>
      <c r="C7" s="13"/>
      <c r="D7" s="13">
        <v>697071.73</v>
      </c>
      <c r="E7" s="13">
        <v>955008.67</v>
      </c>
      <c r="F7" s="13">
        <v>1068548</v>
      </c>
      <c r="G7" s="13">
        <v>1062116</v>
      </c>
      <c r="H7" s="13">
        <v>1071432</v>
      </c>
    </row>
    <row r="8" spans="1:8">
      <c r="A8" s="14" t="s">
        <v>97</v>
      </c>
      <c r="B8" s="14"/>
      <c r="C8" s="15"/>
      <c r="D8" s="15">
        <v>532395.44</v>
      </c>
      <c r="E8" s="15">
        <v>717643.5</v>
      </c>
      <c r="F8" s="15">
        <v>786269</v>
      </c>
      <c r="G8" s="15">
        <v>812067</v>
      </c>
      <c r="H8" s="15">
        <v>815384</v>
      </c>
    </row>
    <row r="9" spans="1:8">
      <c r="A9" s="16" t="s">
        <v>98</v>
      </c>
      <c r="B9" s="16"/>
      <c r="C9" s="17"/>
      <c r="D9" s="17">
        <v>161378.79</v>
      </c>
      <c r="E9" s="17">
        <v>346626.84</v>
      </c>
      <c r="F9" s="17">
        <v>415252</v>
      </c>
      <c r="G9" s="17">
        <v>441050</v>
      </c>
      <c r="H9" s="17">
        <v>444367</v>
      </c>
    </row>
    <row r="10" spans="1:8">
      <c r="A10" s="18" t="s">
        <v>99</v>
      </c>
      <c r="B10" s="18"/>
      <c r="C10" s="18"/>
      <c r="D10" s="18">
        <v>161378.79</v>
      </c>
      <c r="E10" s="18">
        <v>346626.84</v>
      </c>
      <c r="F10" s="18">
        <v>415252</v>
      </c>
      <c r="G10" s="18">
        <v>441050</v>
      </c>
      <c r="H10" s="18">
        <v>444367</v>
      </c>
    </row>
    <row r="11" spans="1:8">
      <c r="A11" s="18" t="s">
        <v>100</v>
      </c>
      <c r="B11" s="18"/>
      <c r="C11" s="18"/>
      <c r="D11" s="18">
        <v>161378.79</v>
      </c>
      <c r="E11" s="18">
        <v>342200.94</v>
      </c>
      <c r="F11" s="18">
        <v>409897</v>
      </c>
      <c r="G11" s="18">
        <v>435695</v>
      </c>
      <c r="H11" s="18">
        <v>439012</v>
      </c>
    </row>
    <row r="12" spans="1:8">
      <c r="A12" s="18" t="s">
        <v>101</v>
      </c>
      <c r="B12" s="18"/>
      <c r="C12" s="18"/>
      <c r="D12" s="18">
        <v>0</v>
      </c>
      <c r="E12" s="18">
        <v>4425.9</v>
      </c>
      <c r="F12" s="18">
        <v>5355</v>
      </c>
      <c r="G12" s="18">
        <v>5355</v>
      </c>
      <c r="H12" s="18">
        <v>5355</v>
      </c>
    </row>
    <row r="13" spans="1:8">
      <c r="A13" s="16" t="s">
        <v>102</v>
      </c>
      <c r="B13" s="16"/>
      <c r="C13" s="17"/>
      <c r="D13" s="17">
        <v>371016.65</v>
      </c>
      <c r="E13" s="17">
        <v>371016.66</v>
      </c>
      <c r="F13" s="17">
        <v>371017</v>
      </c>
      <c r="G13" s="17">
        <v>371017</v>
      </c>
      <c r="H13" s="17">
        <v>371017</v>
      </c>
    </row>
    <row r="14" spans="1:8">
      <c r="A14" s="18" t="s">
        <v>99</v>
      </c>
      <c r="B14" s="18"/>
      <c r="C14" s="18"/>
      <c r="D14" s="18">
        <v>371016.65</v>
      </c>
      <c r="E14" s="18">
        <v>371016.66</v>
      </c>
      <c r="F14" s="18">
        <v>371017</v>
      </c>
      <c r="G14" s="18">
        <v>371017</v>
      </c>
      <c r="H14" s="18">
        <v>371017</v>
      </c>
    </row>
    <row r="15" spans="1:8">
      <c r="A15" s="18" t="s">
        <v>100</v>
      </c>
      <c r="B15" s="18"/>
      <c r="C15" s="18"/>
      <c r="D15" s="18">
        <v>371016.65</v>
      </c>
      <c r="E15" s="18">
        <v>371016.66</v>
      </c>
      <c r="F15" s="18">
        <v>371017</v>
      </c>
      <c r="G15" s="18">
        <v>371017</v>
      </c>
      <c r="H15" s="18">
        <v>371017</v>
      </c>
    </row>
    <row r="16" spans="1:8">
      <c r="A16" s="14" t="s">
        <v>103</v>
      </c>
      <c r="B16" s="14"/>
      <c r="C16" s="15"/>
      <c r="D16" s="15">
        <v>112155.77</v>
      </c>
      <c r="E16" s="15">
        <v>152909</v>
      </c>
      <c r="F16" s="15">
        <v>193710</v>
      </c>
      <c r="G16" s="15">
        <v>198287</v>
      </c>
      <c r="H16" s="15">
        <v>204286</v>
      </c>
    </row>
    <row r="17" spans="1:8">
      <c r="A17" s="16" t="s">
        <v>98</v>
      </c>
      <c r="B17" s="16"/>
      <c r="C17" s="17"/>
      <c r="D17" s="17">
        <v>60731.96</v>
      </c>
      <c r="E17" s="17">
        <v>98248.19</v>
      </c>
      <c r="F17" s="17">
        <v>140708</v>
      </c>
      <c r="G17" s="17">
        <v>147741</v>
      </c>
      <c r="H17" s="17">
        <v>153740</v>
      </c>
    </row>
    <row r="18" spans="1:8">
      <c r="A18" s="18" t="s">
        <v>99</v>
      </c>
      <c r="B18" s="18"/>
      <c r="C18" s="18"/>
      <c r="D18" s="18">
        <v>60731.96</v>
      </c>
      <c r="E18" s="18">
        <v>98248.19</v>
      </c>
      <c r="F18" s="18">
        <v>140708</v>
      </c>
      <c r="G18" s="18">
        <v>147741</v>
      </c>
      <c r="H18" s="18">
        <v>153740</v>
      </c>
    </row>
    <row r="19" spans="1:8">
      <c r="A19" s="18" t="s">
        <v>101</v>
      </c>
      <c r="B19" s="18"/>
      <c r="C19" s="18"/>
      <c r="D19" s="18">
        <v>60282.44</v>
      </c>
      <c r="E19" s="18">
        <v>97314.48</v>
      </c>
      <c r="F19" s="18">
        <v>139712</v>
      </c>
      <c r="G19" s="18">
        <v>146695</v>
      </c>
      <c r="H19" s="18">
        <v>152642</v>
      </c>
    </row>
    <row r="20" spans="1:8">
      <c r="A20" s="18" t="s">
        <v>104</v>
      </c>
      <c r="B20" s="18"/>
      <c r="C20" s="18"/>
      <c r="D20" s="18">
        <v>449.52</v>
      </c>
      <c r="E20" s="18">
        <v>933.71</v>
      </c>
      <c r="F20" s="18">
        <v>996</v>
      </c>
      <c r="G20" s="18">
        <v>1046</v>
      </c>
      <c r="H20" s="18">
        <v>1098</v>
      </c>
    </row>
    <row r="21" spans="1:8">
      <c r="A21" s="16" t="s">
        <v>102</v>
      </c>
      <c r="B21" s="16"/>
      <c r="C21" s="17"/>
      <c r="D21" s="17">
        <v>50546.46</v>
      </c>
      <c r="E21" s="17">
        <v>50546.41</v>
      </c>
      <c r="F21" s="17">
        <v>50546</v>
      </c>
      <c r="G21" s="17">
        <v>50546</v>
      </c>
      <c r="H21" s="17">
        <v>50546</v>
      </c>
    </row>
    <row r="22" spans="1:8">
      <c r="A22" s="18" t="s">
        <v>99</v>
      </c>
      <c r="B22" s="18"/>
      <c r="C22" s="18"/>
      <c r="D22" s="18">
        <v>50546.46</v>
      </c>
      <c r="E22" s="18">
        <v>50546.41</v>
      </c>
      <c r="F22" s="18">
        <v>50546</v>
      </c>
      <c r="G22" s="18">
        <v>50546</v>
      </c>
      <c r="H22" s="18">
        <v>50546</v>
      </c>
    </row>
    <row r="23" spans="1:8">
      <c r="A23" s="18" t="s">
        <v>101</v>
      </c>
      <c r="B23" s="18"/>
      <c r="C23" s="18"/>
      <c r="D23" s="18">
        <v>50545.48</v>
      </c>
      <c r="E23" s="18">
        <v>50480.05</v>
      </c>
      <c r="F23" s="18">
        <v>50480</v>
      </c>
      <c r="G23" s="18">
        <v>50480</v>
      </c>
      <c r="H23" s="18">
        <v>50480</v>
      </c>
    </row>
    <row r="24" spans="1:8">
      <c r="A24" s="18" t="s">
        <v>104</v>
      </c>
      <c r="B24" s="18"/>
      <c r="C24" s="18"/>
      <c r="D24" s="18">
        <v>0.98</v>
      </c>
      <c r="E24" s="18">
        <v>66.36</v>
      </c>
      <c r="F24" s="18">
        <v>66</v>
      </c>
      <c r="G24" s="18">
        <v>66</v>
      </c>
      <c r="H24" s="18">
        <v>66</v>
      </c>
    </row>
    <row r="25" spans="1:8">
      <c r="A25" s="16" t="s">
        <v>105</v>
      </c>
      <c r="B25" s="16"/>
      <c r="C25" s="17"/>
      <c r="D25" s="17">
        <v>877.35</v>
      </c>
      <c r="E25" s="17">
        <v>4114.4</v>
      </c>
      <c r="F25" s="17">
        <v>1991</v>
      </c>
      <c r="G25" s="17">
        <v>0</v>
      </c>
      <c r="H25" s="17">
        <v>0</v>
      </c>
    </row>
    <row r="26" spans="1:8">
      <c r="A26" s="18" t="s">
        <v>99</v>
      </c>
      <c r="B26" s="18"/>
      <c r="C26" s="18"/>
      <c r="D26" s="18">
        <v>877.35</v>
      </c>
      <c r="E26" s="18">
        <v>4114.4</v>
      </c>
      <c r="F26" s="18">
        <v>1991</v>
      </c>
      <c r="G26" s="18">
        <v>0</v>
      </c>
      <c r="H26" s="18">
        <v>0</v>
      </c>
    </row>
    <row r="27" spans="1:8">
      <c r="A27" s="18" t="s">
        <v>101</v>
      </c>
      <c r="B27" s="18"/>
      <c r="C27" s="18"/>
      <c r="D27" s="18">
        <v>877.35</v>
      </c>
      <c r="E27" s="18">
        <v>4114.4</v>
      </c>
      <c r="F27" s="18">
        <v>1991</v>
      </c>
      <c r="G27" s="18">
        <v>0</v>
      </c>
      <c r="H27" s="18">
        <v>0</v>
      </c>
    </row>
    <row r="28" spans="1:8">
      <c r="A28" s="16" t="s">
        <v>106</v>
      </c>
      <c r="B28" s="16"/>
      <c r="C28" s="17"/>
      <c r="D28" s="17">
        <v>0</v>
      </c>
      <c r="E28" s="17">
        <v>0</v>
      </c>
      <c r="F28" s="17">
        <v>465</v>
      </c>
      <c r="G28" s="17">
        <v>0</v>
      </c>
      <c r="H28" s="17">
        <v>0</v>
      </c>
    </row>
    <row r="29" spans="1:8">
      <c r="A29" s="18" t="s">
        <v>99</v>
      </c>
      <c r="B29" s="18"/>
      <c r="C29" s="18"/>
      <c r="D29" s="18">
        <v>0</v>
      </c>
      <c r="E29" s="18">
        <v>0</v>
      </c>
      <c r="F29" s="18">
        <v>465</v>
      </c>
      <c r="G29" s="18">
        <v>0</v>
      </c>
      <c r="H29" s="18">
        <v>0</v>
      </c>
    </row>
    <row r="30" spans="1:8">
      <c r="A30" s="18" t="s">
        <v>101</v>
      </c>
      <c r="B30" s="18"/>
      <c r="C30" s="18"/>
      <c r="D30" s="18">
        <v>0</v>
      </c>
      <c r="E30" s="18">
        <v>0</v>
      </c>
      <c r="F30" s="18">
        <v>465</v>
      </c>
      <c r="G30" s="18">
        <v>0</v>
      </c>
      <c r="H30" s="18">
        <v>0</v>
      </c>
    </row>
    <row r="31" spans="1:8">
      <c r="A31" s="14" t="s">
        <v>107</v>
      </c>
      <c r="B31" s="14"/>
      <c r="C31" s="15"/>
      <c r="D31" s="15">
        <v>52520.52</v>
      </c>
      <c r="E31" s="15">
        <v>84456.17</v>
      </c>
      <c r="F31" s="15">
        <v>88569</v>
      </c>
      <c r="G31" s="15">
        <v>51762</v>
      </c>
      <c r="H31" s="15">
        <v>51762</v>
      </c>
    </row>
    <row r="32" spans="1:8">
      <c r="A32" s="16" t="s">
        <v>98</v>
      </c>
      <c r="B32" s="16"/>
      <c r="C32" s="17"/>
      <c r="D32" s="17">
        <v>33268.16</v>
      </c>
      <c r="E32" s="17">
        <v>39153.23</v>
      </c>
      <c r="F32" s="17">
        <v>39817</v>
      </c>
      <c r="G32" s="17">
        <v>39817</v>
      </c>
      <c r="H32" s="17">
        <v>39817</v>
      </c>
    </row>
    <row r="33" spans="1:8">
      <c r="A33" s="18" t="s">
        <v>108</v>
      </c>
      <c r="B33" s="18"/>
      <c r="C33" s="18"/>
      <c r="D33" s="18">
        <v>33268.16</v>
      </c>
      <c r="E33" s="18">
        <v>39153.23</v>
      </c>
      <c r="F33" s="18">
        <v>39817</v>
      </c>
      <c r="G33" s="18">
        <v>39817</v>
      </c>
      <c r="H33" s="18">
        <v>39817</v>
      </c>
    </row>
    <row r="34" spans="1:8">
      <c r="A34" s="18" t="s">
        <v>109</v>
      </c>
      <c r="B34" s="18"/>
      <c r="C34" s="18"/>
      <c r="D34" s="18">
        <v>33268.16</v>
      </c>
      <c r="E34" s="18">
        <v>39153.23</v>
      </c>
      <c r="F34" s="18">
        <v>39817</v>
      </c>
      <c r="G34" s="18">
        <v>39817</v>
      </c>
      <c r="H34" s="18">
        <v>39817</v>
      </c>
    </row>
    <row r="35" spans="1:8">
      <c r="A35" s="16" t="s">
        <v>110</v>
      </c>
      <c r="B35" s="16"/>
      <c r="C35" s="17"/>
      <c r="D35" s="17">
        <v>7910.85</v>
      </c>
      <c r="E35" s="17">
        <v>11946.38</v>
      </c>
      <c r="F35" s="17">
        <v>13273</v>
      </c>
      <c r="G35" s="17">
        <v>11945</v>
      </c>
      <c r="H35" s="17">
        <v>11945</v>
      </c>
    </row>
    <row r="36" spans="1:8">
      <c r="A36" s="18" t="s">
        <v>99</v>
      </c>
      <c r="B36" s="18"/>
      <c r="C36" s="18"/>
      <c r="D36" s="18">
        <v>0</v>
      </c>
      <c r="E36" s="18">
        <v>3983.01</v>
      </c>
      <c r="F36" s="18">
        <v>5310</v>
      </c>
      <c r="G36" s="18">
        <v>3982</v>
      </c>
      <c r="H36" s="18">
        <v>3982</v>
      </c>
    </row>
    <row r="37" spans="1:8">
      <c r="A37" s="18" t="s">
        <v>101</v>
      </c>
      <c r="B37" s="18"/>
      <c r="C37" s="18"/>
      <c r="D37" s="18">
        <v>0</v>
      </c>
      <c r="E37" s="18">
        <v>3983.01</v>
      </c>
      <c r="F37" s="18">
        <v>5310</v>
      </c>
      <c r="G37" s="18">
        <v>3982</v>
      </c>
      <c r="H37" s="18">
        <v>3982</v>
      </c>
    </row>
    <row r="38" spans="1:8">
      <c r="A38" s="18" t="s">
        <v>108</v>
      </c>
      <c r="B38" s="18"/>
      <c r="C38" s="18"/>
      <c r="D38" s="18">
        <v>7910.85</v>
      </c>
      <c r="E38" s="18">
        <v>7963.37</v>
      </c>
      <c r="F38" s="18">
        <v>7963</v>
      </c>
      <c r="G38" s="18">
        <v>7963</v>
      </c>
      <c r="H38" s="18">
        <v>7963</v>
      </c>
    </row>
    <row r="39" spans="1:8">
      <c r="A39" s="18" t="s">
        <v>109</v>
      </c>
      <c r="B39" s="18"/>
      <c r="C39" s="18"/>
      <c r="D39" s="18">
        <v>7910.85</v>
      </c>
      <c r="E39" s="18">
        <v>7963.37</v>
      </c>
      <c r="F39" s="18">
        <v>7963</v>
      </c>
      <c r="G39" s="18">
        <v>7963</v>
      </c>
      <c r="H39" s="18">
        <v>7963</v>
      </c>
    </row>
    <row r="40" spans="1:8">
      <c r="A40" s="16" t="s">
        <v>105</v>
      </c>
      <c r="B40" s="16"/>
      <c r="C40" s="17"/>
      <c r="D40" s="17">
        <v>0</v>
      </c>
      <c r="E40" s="17">
        <v>33356.56</v>
      </c>
      <c r="F40" s="17">
        <v>33356</v>
      </c>
      <c r="G40" s="17">
        <v>0</v>
      </c>
      <c r="H40" s="17">
        <v>0</v>
      </c>
    </row>
    <row r="41" spans="1:8">
      <c r="A41" s="18" t="s">
        <v>108</v>
      </c>
      <c r="B41" s="18"/>
      <c r="C41" s="18"/>
      <c r="D41" s="18">
        <v>0</v>
      </c>
      <c r="E41" s="18">
        <v>33356.56</v>
      </c>
      <c r="F41" s="18">
        <v>33356</v>
      </c>
      <c r="G41" s="18">
        <v>0</v>
      </c>
      <c r="H41" s="18">
        <v>0</v>
      </c>
    </row>
    <row r="42" spans="1:8">
      <c r="A42" s="18" t="s">
        <v>109</v>
      </c>
      <c r="B42" s="18"/>
      <c r="C42" s="18"/>
      <c r="D42" s="18">
        <v>0</v>
      </c>
      <c r="E42" s="18">
        <v>33356.56</v>
      </c>
      <c r="F42" s="18">
        <v>33356</v>
      </c>
      <c r="G42" s="18">
        <v>0</v>
      </c>
      <c r="H42" s="18">
        <v>0</v>
      </c>
    </row>
    <row r="43" spans="1:8">
      <c r="A43" s="16" t="s">
        <v>106</v>
      </c>
      <c r="B43" s="16"/>
      <c r="C43" s="17"/>
      <c r="D43" s="17">
        <v>11341.51</v>
      </c>
      <c r="E43" s="17">
        <v>0</v>
      </c>
      <c r="F43" s="17">
        <v>2123</v>
      </c>
      <c r="G43" s="17">
        <v>0</v>
      </c>
      <c r="H43" s="17">
        <v>0</v>
      </c>
    </row>
    <row r="44" spans="1:8">
      <c r="A44" s="18" t="s">
        <v>99</v>
      </c>
      <c r="B44" s="18"/>
      <c r="C44" s="18"/>
      <c r="D44" s="18">
        <v>0</v>
      </c>
      <c r="E44" s="18">
        <v>0</v>
      </c>
      <c r="F44" s="18">
        <v>2123</v>
      </c>
      <c r="G44" s="18">
        <v>0</v>
      </c>
      <c r="H44" s="18">
        <v>0</v>
      </c>
    </row>
    <row r="45" spans="1:8">
      <c r="A45" s="18" t="s">
        <v>101</v>
      </c>
      <c r="B45" s="18"/>
      <c r="C45" s="18"/>
      <c r="D45" s="18">
        <v>0</v>
      </c>
      <c r="E45" s="18">
        <v>0</v>
      </c>
      <c r="F45" s="18">
        <v>2123</v>
      </c>
      <c r="G45" s="18">
        <v>0</v>
      </c>
      <c r="H45" s="18">
        <v>0</v>
      </c>
    </row>
    <row r="46" spans="1:8">
      <c r="A46" s="18" t="s">
        <v>108</v>
      </c>
      <c r="B46" s="18"/>
      <c r="C46" s="18"/>
      <c r="D46" s="18">
        <v>11341.51</v>
      </c>
      <c r="E46" s="18">
        <v>0</v>
      </c>
      <c r="F46" s="18">
        <v>0</v>
      </c>
      <c r="G46" s="18">
        <v>0</v>
      </c>
      <c r="H46" s="18">
        <v>0</v>
      </c>
    </row>
    <row r="47" spans="1:8">
      <c r="A47" s="18" t="s">
        <v>109</v>
      </c>
      <c r="B47" s="18"/>
      <c r="C47" s="18"/>
      <c r="D47" s="18">
        <v>11341.51</v>
      </c>
      <c r="E47" s="18">
        <v>0</v>
      </c>
      <c r="F47" s="18">
        <v>0</v>
      </c>
      <c r="G47" s="18">
        <v>0</v>
      </c>
      <c r="H47" s="18">
        <v>0</v>
      </c>
    </row>
  </sheetData>
  <mergeCells count="3">
    <mergeCell ref="A1:H1"/>
    <mergeCell ref="A3:H3"/>
    <mergeCell ref="A5:C5"/>
  </mergeCells>
  <pageMargins left="0.7" right="0.7" top="0.75" bottom="0.75" header="0.3" footer="0.3"/>
  <pageSetup paperSize="9" scale="8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Višak-manjak</vt:lpstr>
      <vt:lpstr>POSEBNI DIO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Ksenija</cp:lastModifiedBy>
  <dcterms:created xsi:type="dcterms:W3CDTF">2022-08-12T12:51:00Z</dcterms:created>
  <cp:lastPrinted>2022-11-02T08:02:00Z</cp:lastPrinted>
  <dcterms:modified xsi:type="dcterms:W3CDTF">2022-12-28T13:18:25Z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3FD0202E0C594FB5883BE697506486EE</vt:lpwstr>
  </property>
  <property fmtid="{D5CDD505-2E9C-101B-9397-08002B2CF9AE}" pid="3" name="KSOProductBuildVer">
    <vt:lpwstr>1033-11.2.0.11440</vt:lpwstr>
  </property>
</Properties>
</file>